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omments1.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wr218\Dropbox\JEP\FiguresTables\RAs\"/>
    </mc:Choice>
  </mc:AlternateContent>
  <bookViews>
    <workbookView xWindow="-120" yWindow="-120" windowWidth="38640" windowHeight="21240" tabRatio="949"/>
  </bookViews>
  <sheets>
    <sheet name="README" sheetId="35" r:id="rId1"/>
    <sheet name="Table 1" sheetId="26" r:id="rId2"/>
    <sheet name="Measurement" sheetId="32" r:id="rId3"/>
    <sheet name="Main variables values" sheetId="4" r:id="rId4"/>
    <sheet name="1. Subjective happiness" sheetId="6" r:id="rId5"/>
    <sheet name="2. Economic freedom" sheetId="27" r:id="rId6"/>
    <sheet name="3. Confidence in government" sheetId="34" r:id="rId7"/>
    <sheet name="4. Income per capita" sheetId="7" r:id="rId8"/>
    <sheet name="5. Inequality, Gini" sheetId="8" r:id="rId9"/>
    <sheet name="6. Low-pay incidence" sheetId="12" r:id="rId10"/>
    <sheet name="7. Employment rate" sheetId="9" r:id="rId11"/>
    <sheet name="8. Long-term unemployment" sheetId="10" r:id="rId12"/>
    <sheet name="9. Labor market turnover" sheetId="11" r:id="rId13"/>
    <sheet name="10. Tax burden" sheetId="13" r:id="rId14"/>
    <sheet name="11. Social spending" sheetId="14" r:id="rId15"/>
    <sheet name="12. Spending, passive LMP's" sheetId="16" r:id="rId16"/>
    <sheet name="13. Spending, active LMP's" sheetId="15" r:id="rId17"/>
    <sheet name="14. Public share educ. expend." sheetId="28" r:id="rId18"/>
    <sheet name="15. Union density" sheetId="20" r:id="rId19"/>
    <sheet name="16. Employment protection" sheetId="17" r:id="rId20"/>
    <sheet name="17. UI duration in months" sheetId="21" r:id="rId21"/>
    <sheet name="18. Net replacement rate, 3m" sheetId="18" r:id="rId22"/>
    <sheet name="19. Net replacement rate, 3rd y" sheetId="19" r:id="rId23"/>
    <sheet name="_xltb_storage_" sheetId="39" state="veryHidden" r:id="rId24"/>
    <sheet name="Figure 1" sheetId="38" r:id="rId25"/>
    <sheet name="Wage growth 86-87" sheetId="36" r:id="rId26"/>
    <sheet name="Unemployed in LMP's" sheetId="37" r:id="rId2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4" i="38" l="1"/>
  <c r="E44" i="38" s="1"/>
  <c r="D43" i="38"/>
  <c r="E43" i="38" s="1"/>
  <c r="D42" i="38"/>
  <c r="E42" i="38" s="1"/>
  <c r="E41" i="38"/>
  <c r="D41" i="38"/>
  <c r="D40" i="38"/>
  <c r="E40" i="38" s="1"/>
  <c r="D39" i="38"/>
  <c r="E39" i="38" s="1"/>
  <c r="D38" i="38"/>
  <c r="E38" i="38" s="1"/>
  <c r="D37" i="38"/>
  <c r="E37" i="38" s="1"/>
  <c r="D36" i="38"/>
  <c r="E36" i="38" s="1"/>
  <c r="E35" i="38"/>
  <c r="D35" i="38"/>
  <c r="D34" i="38"/>
  <c r="E34" i="38" s="1"/>
  <c r="E33" i="38"/>
  <c r="D33" i="38"/>
  <c r="E32" i="38"/>
  <c r="D32" i="38"/>
  <c r="D31" i="38"/>
  <c r="E31" i="38" s="1"/>
  <c r="D30" i="38"/>
  <c r="E30" i="38" s="1"/>
  <c r="D29" i="38"/>
  <c r="E29" i="38" s="1"/>
  <c r="D28" i="38"/>
  <c r="E28" i="38" s="1"/>
  <c r="D27" i="38"/>
  <c r="E27" i="38" s="1"/>
  <c r="D26" i="38"/>
  <c r="E26" i="38" s="1"/>
  <c r="E25" i="38"/>
  <c r="D25" i="38"/>
  <c r="D24" i="38"/>
  <c r="E24" i="38" s="1"/>
  <c r="D23" i="38"/>
  <c r="E23" i="38" s="1"/>
  <c r="D22" i="38"/>
  <c r="E22" i="38" s="1"/>
  <c r="D21" i="38"/>
  <c r="E21" i="38" s="1"/>
  <c r="D20" i="38"/>
  <c r="E20" i="38" s="1"/>
  <c r="D19" i="38"/>
  <c r="E19" i="38" s="1"/>
  <c r="D18" i="38"/>
  <c r="E18" i="38" s="1"/>
  <c r="D17" i="38"/>
  <c r="E17" i="38" s="1"/>
  <c r="E16" i="38"/>
  <c r="D16" i="38"/>
  <c r="D15" i="38"/>
  <c r="E15" i="38" s="1"/>
  <c r="D14" i="38"/>
  <c r="E14" i="38" s="1"/>
  <c r="D13" i="38"/>
  <c r="E13" i="38" s="1"/>
  <c r="D12" i="38"/>
  <c r="E12" i="38" s="1"/>
  <c r="D11" i="38"/>
  <c r="E11" i="38" s="1"/>
  <c r="E10" i="38"/>
  <c r="D10" i="38"/>
  <c r="D9" i="38"/>
  <c r="E9" i="38" s="1"/>
  <c r="E8" i="38"/>
  <c r="D8" i="38"/>
  <c r="E7" i="38"/>
  <c r="D7" i="38"/>
  <c r="D6" i="38"/>
  <c r="E6" i="38" s="1"/>
  <c r="D5" i="38"/>
  <c r="E5" i="38" s="1"/>
  <c r="D4" i="38"/>
  <c r="E4" i="38" s="1"/>
  <c r="G30" i="38" l="1"/>
  <c r="F4" i="38"/>
  <c r="F18" i="38" l="1"/>
  <c r="F7" i="38"/>
  <c r="F12" i="38"/>
  <c r="F8" i="38"/>
  <c r="F13" i="38"/>
  <c r="F17" i="38"/>
  <c r="F6" i="38"/>
  <c r="F5" i="38"/>
  <c r="F9" i="38"/>
  <c r="F11" i="38"/>
  <c r="F16" i="38"/>
  <c r="F10" i="38"/>
  <c r="F15" i="38"/>
  <c r="F14" i="38"/>
  <c r="G43" i="38"/>
  <c r="G32" i="38"/>
  <c r="G37" i="38"/>
  <c r="G39" i="38"/>
  <c r="G42" i="38"/>
  <c r="G31" i="38"/>
  <c r="G33" i="38"/>
  <c r="G36" i="38"/>
  <c r="G41" i="38"/>
  <c r="G35" i="38"/>
  <c r="G40" i="38"/>
  <c r="G34" i="38"/>
  <c r="G44" i="38"/>
  <c r="G38" i="38"/>
  <c r="B11" i="37" l="1"/>
  <c r="B10" i="37"/>
  <c r="B11" i="36"/>
  <c r="B10" i="36"/>
  <c r="AA2" i="19" l="1"/>
  <c r="AA3" i="19"/>
  <c r="AA4" i="19"/>
  <c r="AA5" i="19"/>
  <c r="AA7" i="19"/>
  <c r="AA8" i="19"/>
  <c r="AA9" i="19"/>
  <c r="AA10" i="19"/>
  <c r="AA11" i="19"/>
  <c r="AA12" i="19"/>
  <c r="AA13" i="19"/>
  <c r="AA14" i="19"/>
  <c r="AA15" i="19"/>
  <c r="AA16" i="19"/>
  <c r="AA17" i="19"/>
  <c r="AA18" i="19"/>
  <c r="AA19" i="19"/>
  <c r="AA20" i="19"/>
  <c r="AA21" i="19"/>
  <c r="AA22" i="19"/>
  <c r="AA23" i="19"/>
  <c r="AA25" i="19"/>
  <c r="AA26" i="19"/>
  <c r="AA27" i="19"/>
  <c r="AA28" i="19"/>
  <c r="AA29" i="19"/>
  <c r="AA30" i="19"/>
  <c r="AA31" i="19"/>
  <c r="AA32" i="19"/>
  <c r="AA33" i="19"/>
  <c r="AA34" i="19"/>
  <c r="AA35" i="19"/>
  <c r="AA36" i="19"/>
  <c r="AA37" i="19"/>
  <c r="Z2" i="19"/>
  <c r="Z3" i="19"/>
  <c r="Z4" i="19"/>
  <c r="Z5" i="19"/>
  <c r="Z6" i="19"/>
  <c r="Z7" i="19"/>
  <c r="Z8" i="19"/>
  <c r="Z9" i="19"/>
  <c r="Z10" i="19"/>
  <c r="Z11" i="19"/>
  <c r="Z12" i="19"/>
  <c r="Z13" i="19"/>
  <c r="Z14" i="19"/>
  <c r="Z15" i="19"/>
  <c r="Z16" i="19"/>
  <c r="Z17" i="19"/>
  <c r="Z18" i="19"/>
  <c r="Z19" i="19"/>
  <c r="Z20" i="19"/>
  <c r="Z21" i="19"/>
  <c r="Z22" i="19"/>
  <c r="Z23" i="19"/>
  <c r="Z25" i="19"/>
  <c r="Z26" i="19"/>
  <c r="Z27" i="19"/>
  <c r="Z28" i="19"/>
  <c r="Z29" i="19"/>
  <c r="Z30" i="19"/>
  <c r="Z31" i="19"/>
  <c r="Z32" i="19"/>
  <c r="Z33" i="19"/>
  <c r="Z34" i="19"/>
  <c r="Z35" i="19"/>
  <c r="Z36" i="19"/>
  <c r="Z37" i="19"/>
  <c r="I37" i="20"/>
  <c r="I5" i="20"/>
  <c r="I9" i="20"/>
  <c r="I10" i="20"/>
  <c r="I11" i="20"/>
  <c r="I15" i="20"/>
  <c r="I16" i="20"/>
  <c r="I20" i="20"/>
  <c r="I24" i="20"/>
  <c r="I26" i="20"/>
  <c r="I27" i="20"/>
  <c r="I33" i="20"/>
  <c r="I36" i="20"/>
  <c r="I2" i="20"/>
  <c r="R37" i="12"/>
  <c r="Q37" i="12"/>
  <c r="P37" i="12"/>
  <c r="O37" i="12"/>
  <c r="S36" i="12"/>
  <c r="R36" i="12"/>
  <c r="Q36" i="12"/>
  <c r="P36" i="12"/>
  <c r="O36" i="12"/>
  <c r="P35" i="12"/>
  <c r="O35" i="12"/>
  <c r="R34" i="12"/>
  <c r="Q34" i="12"/>
  <c r="P34" i="12"/>
  <c r="O34" i="12"/>
  <c r="S33" i="12"/>
  <c r="R33" i="12"/>
  <c r="Q33" i="12"/>
  <c r="P33" i="12"/>
  <c r="O33" i="12"/>
  <c r="S32" i="12"/>
  <c r="R32" i="12"/>
  <c r="Q32" i="12"/>
  <c r="P32" i="12"/>
  <c r="O32" i="12"/>
  <c r="S31" i="12"/>
  <c r="R31" i="12"/>
  <c r="Q31" i="12"/>
  <c r="P31" i="12"/>
  <c r="O31" i="12"/>
  <c r="S30" i="12"/>
  <c r="R30" i="12"/>
  <c r="Q30" i="12"/>
  <c r="P30" i="12"/>
  <c r="O30" i="12"/>
  <c r="S29" i="12"/>
  <c r="R29" i="12"/>
  <c r="Q29" i="12"/>
  <c r="P29" i="12"/>
  <c r="O29" i="12"/>
  <c r="S28" i="12"/>
  <c r="R28" i="12"/>
  <c r="Q28" i="12"/>
  <c r="P28" i="12"/>
  <c r="O28" i="12"/>
  <c r="S27" i="12"/>
  <c r="R27" i="12"/>
  <c r="Q27" i="12"/>
  <c r="P27" i="12"/>
  <c r="O27" i="12"/>
  <c r="O26" i="12"/>
  <c r="Q25" i="12"/>
  <c r="P25" i="12"/>
  <c r="O25" i="12"/>
  <c r="Q24" i="12"/>
  <c r="O24" i="12"/>
  <c r="S23" i="12"/>
  <c r="R23" i="12"/>
  <c r="Q23" i="12"/>
  <c r="P23" i="12"/>
  <c r="S22" i="12"/>
  <c r="R22" i="12"/>
  <c r="Q22" i="12"/>
  <c r="P22" i="12"/>
  <c r="O22" i="12"/>
  <c r="S21" i="12"/>
  <c r="R21" i="12"/>
  <c r="Q21" i="12"/>
  <c r="P21" i="12"/>
  <c r="O21" i="12"/>
  <c r="S20" i="12"/>
  <c r="R20" i="12"/>
  <c r="Q20" i="12"/>
  <c r="P20" i="12"/>
  <c r="P19" i="12"/>
  <c r="R18" i="12"/>
  <c r="Q18" i="12"/>
  <c r="P18" i="12"/>
  <c r="O18" i="12"/>
  <c r="S17" i="12"/>
  <c r="R17" i="12"/>
  <c r="Q17" i="12"/>
  <c r="P17" i="12"/>
  <c r="O17" i="12"/>
  <c r="R16" i="12"/>
  <c r="Q16" i="12"/>
  <c r="P16" i="12"/>
  <c r="O16" i="12"/>
  <c r="R15" i="12"/>
  <c r="Q15" i="12"/>
  <c r="P15" i="12"/>
  <c r="O15" i="12"/>
  <c r="R14" i="12"/>
  <c r="Q14" i="12"/>
  <c r="P14" i="12"/>
  <c r="O14" i="12"/>
  <c r="S13" i="12"/>
  <c r="R13" i="12"/>
  <c r="Q13" i="12"/>
  <c r="P13" i="12"/>
  <c r="O13" i="12"/>
  <c r="R12" i="12"/>
  <c r="Q12" i="12"/>
  <c r="P12" i="12"/>
  <c r="O12" i="12"/>
  <c r="S11" i="12"/>
  <c r="R11" i="12"/>
  <c r="Q11" i="12"/>
  <c r="P11" i="12"/>
  <c r="O11" i="12"/>
  <c r="S10" i="12"/>
  <c r="R10" i="12"/>
  <c r="Q10" i="12"/>
  <c r="P10" i="12"/>
  <c r="O10" i="12"/>
  <c r="S9" i="12"/>
  <c r="R9" i="12"/>
  <c r="Q9" i="12"/>
  <c r="P9" i="12"/>
  <c r="O9" i="12"/>
  <c r="R8" i="12"/>
  <c r="Q8" i="12"/>
  <c r="P8" i="12"/>
  <c r="O8" i="12"/>
  <c r="S7" i="12"/>
  <c r="R7" i="12"/>
  <c r="Q7" i="12"/>
  <c r="P7" i="12"/>
  <c r="O7" i="12"/>
  <c r="R6" i="12"/>
  <c r="P6" i="12"/>
  <c r="S5" i="12"/>
  <c r="R5" i="12"/>
  <c r="Q5" i="12"/>
  <c r="P5" i="12"/>
  <c r="O5" i="12"/>
  <c r="S4" i="12"/>
  <c r="S3" i="12"/>
  <c r="R3" i="12"/>
  <c r="Q3" i="12"/>
  <c r="P3" i="12"/>
  <c r="O3" i="12"/>
  <c r="S2" i="12"/>
  <c r="Q2" i="12"/>
  <c r="O2" i="12"/>
  <c r="I3" i="12"/>
  <c r="I4" i="12"/>
  <c r="I7" i="12"/>
  <c r="I8" i="12"/>
  <c r="I9" i="12"/>
  <c r="I10" i="12"/>
  <c r="I11" i="12"/>
  <c r="I12" i="12"/>
  <c r="I13" i="12"/>
  <c r="I14" i="12"/>
  <c r="I15" i="12"/>
  <c r="I16" i="12"/>
  <c r="I18" i="12"/>
  <c r="I21" i="12"/>
  <c r="I22" i="12"/>
  <c r="I23" i="12"/>
  <c r="I25" i="12"/>
  <c r="I27" i="12"/>
  <c r="I28" i="12"/>
  <c r="I29" i="12"/>
  <c r="I30" i="12"/>
  <c r="I31" i="12"/>
  <c r="I32" i="12"/>
  <c r="I33" i="12"/>
  <c r="I34" i="12"/>
  <c r="I36" i="12"/>
</calcChain>
</file>

<file path=xl/comments1.xml><?xml version="1.0" encoding="utf-8"?>
<comments xmlns="http://schemas.openxmlformats.org/spreadsheetml/2006/main">
  <authors>
    <author>OECD.Stat</author>
  </authors>
  <commentList>
    <comment ref="D25" authorId="0" shapeId="0">
      <text>
        <r>
          <rPr>
            <sz val="9"/>
            <color indexed="81"/>
            <rFont val="Tahoma"/>
            <family val="2"/>
          </rPr>
          <t>P: Provisional value</t>
        </r>
      </text>
    </comment>
  </commentList>
</comments>
</file>

<file path=xl/sharedStrings.xml><?xml version="1.0" encoding="utf-8"?>
<sst xmlns="http://schemas.openxmlformats.org/spreadsheetml/2006/main" count="1585" uniqueCount="342">
  <si>
    <t>Subjective happiness</t>
  </si>
  <si>
    <t>Denmark</t>
  </si>
  <si>
    <t>United States</t>
  </si>
  <si>
    <t>Performance</t>
  </si>
  <si>
    <t>Policy</t>
  </si>
  <si>
    <t>https://stats.oecd.org/Index.aspx?DataSetCode=IDD</t>
  </si>
  <si>
    <t>Description</t>
  </si>
  <si>
    <t>Measure</t>
  </si>
  <si>
    <t>Norway</t>
  </si>
  <si>
    <t>Sweden</t>
  </si>
  <si>
    <t>https://stats.oecd.org/Index.aspx?DataSetCode=NRR</t>
  </si>
  <si>
    <t>Employment rate</t>
  </si>
  <si>
    <t>https://stats.oecd.org/Index.aspx?DataSetCode=TUD</t>
  </si>
  <si>
    <t>https://stats.oecd.org/Index.aspx?DataSetCode=LMPEXP</t>
  </si>
  <si>
    <t>https://stats.oecd.org/Index.aspx?DataSetCode=SOCX_AGG</t>
  </si>
  <si>
    <t>https://stats.oecd.org/Index.aspx?DataSetCode=REV</t>
  </si>
  <si>
    <t>https://stats.oecd.org/Index.aspx?DataSetCode=DUR_I</t>
  </si>
  <si>
    <t>https://stats.oecd.org/Index.aspx?DataSetCode=DEC_I</t>
  </si>
  <si>
    <t>https://stats.oecd.org/Index.aspx?DataSetCode=STLABOUR</t>
  </si>
  <si>
    <t>https://stats.oecd.org/Index.aspx?DataSetCode=BLI</t>
  </si>
  <si>
    <t>https://stats.oecd.org/Index.aspx?DataSetCode=SNA_TABLE2</t>
  </si>
  <si>
    <t>Income per capita</t>
  </si>
  <si>
    <t>Inequality: Gini</t>
  </si>
  <si>
    <t xml:space="preserve">Long-term unemployment </t>
  </si>
  <si>
    <t>Labor market turnover</t>
  </si>
  <si>
    <t>Low pay incidence</t>
  </si>
  <si>
    <t>Tax burden</t>
  </si>
  <si>
    <t>Social spending</t>
  </si>
  <si>
    <t>Spending: Active Labor Market Policy</t>
  </si>
  <si>
    <t>Spending: Passive Labor Market Policy</t>
  </si>
  <si>
    <t>Employment protection</t>
  </si>
  <si>
    <t>Unemployment insurance duration</t>
  </si>
  <si>
    <t>Union density</t>
  </si>
  <si>
    <t>Country</t>
  </si>
  <si>
    <t>Australia</t>
  </si>
  <si>
    <t>Austria</t>
  </si>
  <si>
    <t>Belgium</t>
  </si>
  <si>
    <t>Canada</t>
  </si>
  <si>
    <t>Chile</t>
  </si>
  <si>
    <t>Czech Republic</t>
  </si>
  <si>
    <t>Estonia</t>
  </si>
  <si>
    <t>Finland</t>
  </si>
  <si>
    <t>France</t>
  </si>
  <si>
    <t>Germany</t>
  </si>
  <si>
    <t>Greece</t>
  </si>
  <si>
    <t>Hungary</t>
  </si>
  <si>
    <t>Iceland</t>
  </si>
  <si>
    <t>Ireland</t>
  </si>
  <si>
    <t>Israel</t>
  </si>
  <si>
    <t>Italy</t>
  </si>
  <si>
    <t>Japan</t>
  </si>
  <si>
    <t>Korea</t>
  </si>
  <si>
    <t>Lithuania</t>
  </si>
  <si>
    <t>Latvia</t>
  </si>
  <si>
    <t>Luxembourg</t>
  </si>
  <si>
    <t>Mexico</t>
  </si>
  <si>
    <t>Netherlands</t>
  </si>
  <si>
    <t>New Zealand</t>
  </si>
  <si>
    <t>Poland</t>
  </si>
  <si>
    <t>Portugal</t>
  </si>
  <si>
    <t>Slovak Republic</t>
  </si>
  <si>
    <t>Slovenia</t>
  </si>
  <si>
    <t>Spain</t>
  </si>
  <si>
    <t>Switzerland</t>
  </si>
  <si>
    <t>Turkey</t>
  </si>
  <si>
    <t>United Kingdom</t>
  </si>
  <si>
    <t>..</t>
  </si>
  <si>
    <t>Tax burden
(2019)</t>
  </si>
  <si>
    <t>Long-term unemployment 
(2019)</t>
  </si>
  <si>
    <t>Gini, disp. income
 (2014-2018 average)</t>
  </si>
  <si>
    <t>Net replacement rate</t>
  </si>
  <si>
    <t>Net replacement rate, 3 months, 67%, single w. no children 
(2019)</t>
  </si>
  <si>
    <t>Net replacement rate, 3rd year, 67%, single w. no children
(2019)</t>
  </si>
  <si>
    <t>Downloaded from:</t>
  </si>
  <si>
    <t>GNI 
(2017)</t>
  </si>
  <si>
    <t>GNI 
(2018)</t>
  </si>
  <si>
    <t>GNI
 (2019)</t>
  </si>
  <si>
    <t>GDP 
(2019)</t>
  </si>
  <si>
    <t>- GNI</t>
  </si>
  <si>
    <t>- GDP</t>
  </si>
  <si>
    <t>https://stats.oecd.org/Index.aspx?DataSetCode=SNA_TABLE1</t>
  </si>
  <si>
    <t>Gini, disp. income 
(2014)</t>
  </si>
  <si>
    <t>Gini, disp. income 
(2015)</t>
  </si>
  <si>
    <t>Gini, disp. income 
(2016)</t>
  </si>
  <si>
    <t>Gini, disp. income 
(2017)</t>
  </si>
  <si>
    <t>Gini, disp. income 
(2018)</t>
  </si>
  <si>
    <t>- Life satisfaction</t>
  </si>
  <si>
    <t>- Gini</t>
  </si>
  <si>
    <t>Employment rate
 (2019)</t>
  </si>
  <si>
    <t>- Employment rate</t>
  </si>
  <si>
    <t>Unemployment rate
 (2019)</t>
  </si>
  <si>
    <t>- LT unemployment</t>
  </si>
  <si>
    <t>- Unemployment rate</t>
  </si>
  <si>
    <t>Separation rate
 (2011-2013 average)</t>
  </si>
  <si>
    <t>Obtained from:</t>
  </si>
  <si>
    <t>- Separation rates</t>
  </si>
  <si>
    <t>"OECD Employment Outlook 2018", page 135, Figure 4.2</t>
  </si>
  <si>
    <t>- New Zealand ranking</t>
  </si>
  <si>
    <t>"Back to Work: New Zealand", page 35, Figure 1.6</t>
  </si>
  <si>
    <t>- Israel ranking</t>
  </si>
  <si>
    <t>Employment protection sheet</t>
  </si>
  <si>
    <t>Low-pay incidence (2016)</t>
  </si>
  <si>
    <t>Low-pay incidence (2017)</t>
  </si>
  <si>
    <t>Low-pay incidence (2018)</t>
  </si>
  <si>
    <t>Low-pay incidence (2019)</t>
  </si>
  <si>
    <t>Low-pay incidence (2016-2019 average)</t>
  </si>
  <si>
    <t>Eurostat: Tenth percentile, gross, Euro (2018)</t>
  </si>
  <si>
    <t>Eurostat: Median, gross, Euro 
(2018)</t>
  </si>
  <si>
    <t>P50/P10, disp. income (2016)</t>
  </si>
  <si>
    <t>P50/P10, disp. income (2017)</t>
  </si>
  <si>
    <t>P50/P10, disp. income (2018)</t>
  </si>
  <si>
    <t>P10/P50, disp. income (2016)</t>
  </si>
  <si>
    <t>P10/P50, disp. income (2017)</t>
  </si>
  <si>
    <t>P10/P50, disp. income (2018)</t>
  </si>
  <si>
    <t>P50/P10, disp. income (2014)</t>
  </si>
  <si>
    <t>P50/P10, disp. income (2015)</t>
  </si>
  <si>
    <t>P10/P50, disp. income (2014)</t>
  </si>
  <si>
    <t>P10/P50, disp. income (2015)</t>
  </si>
  <si>
    <t>P10/P50, disp. income (2014-2018 average)</t>
  </si>
  <si>
    <t>Eurostat: P10/P50, gross, Euro
 (2018)</t>
  </si>
  <si>
    <t>- Low-pay incidence</t>
  </si>
  <si>
    <t>- Eurostat</t>
  </si>
  <si>
    <t>https://ec.europa.eu/eurostat/web/main/data/database</t>
  </si>
  <si>
    <t>- Inequality: P50/P10</t>
  </si>
  <si>
    <t>Tax burden 
(2018)</t>
  </si>
  <si>
    <t>- Tax burden</t>
  </si>
  <si>
    <t>Social spending 
(2017)</t>
  </si>
  <si>
    <t>Social spending 
(2018)</t>
  </si>
  <si>
    <t>Social spending 
(2019)</t>
  </si>
  <si>
    <t>- Social spending</t>
  </si>
  <si>
    <t>Spending, active LMP's (2016)</t>
  </si>
  <si>
    <t>Spending, active LMP's (2017)</t>
  </si>
  <si>
    <t>Spending, active LMP's (2018)</t>
  </si>
  <si>
    <t>Spending, active LMP's (2016-2018 average)</t>
  </si>
  <si>
    <t>Spending, active LMP's (2011)</t>
  </si>
  <si>
    <t>Public expenditure, active LMP's 
(2017)</t>
  </si>
  <si>
    <t>- Spending, active LMP's</t>
  </si>
  <si>
    <t>- Pub. exp, active LMP's</t>
  </si>
  <si>
    <t>Spending, passive LMP's
(2011)</t>
  </si>
  <si>
    <t>Spending, passive LMP's
(2016)</t>
  </si>
  <si>
    <t>Spending, passive LMP's
(2017)</t>
  </si>
  <si>
    <t>Spending, passive LMP's
(2018)</t>
  </si>
  <si>
    <t>Spending, passive LMP's
(2016-2018 average)</t>
  </si>
  <si>
    <t>Public expenditure, unemployment 
(2017)</t>
  </si>
  <si>
    <t>- Spending, passive LMP's</t>
  </si>
  <si>
    <t>- Pub. exp, unemployment</t>
  </si>
  <si>
    <t>Employment protection
 (2019)</t>
  </si>
  <si>
    <t>- Emp. protection</t>
  </si>
  <si>
    <t>"OECD Employment Outlook 2020", page 186, Table 3.3</t>
  </si>
  <si>
    <t>Union density, 
adm. data 
(2016)</t>
  </si>
  <si>
    <t>Union density, 
adm. data 
(2017)</t>
  </si>
  <si>
    <t>Union density, 
adm. data 
(2018)</t>
  </si>
  <si>
    <t>Union density, 
survey data 
(2018)</t>
  </si>
  <si>
    <t>Union density, 
adm. data 
(2016-2018 average)</t>
  </si>
  <si>
    <t>Union density, 
survey data 
(2016)</t>
  </si>
  <si>
    <t>Union density, 
survey data 
(2017)</t>
  </si>
  <si>
    <t>Union density, 
survey data 
(2016-2018 average)</t>
  </si>
  <si>
    <t>Union density, 
adm. data appended with survey data
(2016-2018 average)</t>
  </si>
  <si>
    <t>- Union density</t>
  </si>
  <si>
    <t>Slovakia</t>
  </si>
  <si>
    <t>UI duration, months
(2018)</t>
  </si>
  <si>
    <t>- Duration</t>
  </si>
  <si>
    <t>"The design of unemployment beneifts schedules over the unemployment spell: The case of Belgium"</t>
  </si>
  <si>
    <t>Education public spending, primary - tertiary 
(2017)</t>
  </si>
  <si>
    <t>https://stats.oecd.org/Index.aspx?DataSetCode=EAG_FIN_RATIO</t>
  </si>
  <si>
    <t>Net replacement rate, 3 months, 67%, single w. no children 
(2015)</t>
  </si>
  <si>
    <t>Net replacement rate, 25m, 67%, single w. no children 
(2015)</t>
  </si>
  <si>
    <t>Net replacement rate, 26m, 67%, single w. no children 
(2015)</t>
  </si>
  <si>
    <t>Net replacement rate, 27m, 67%, single w. no children 
(2015)</t>
  </si>
  <si>
    <t>Net replacement rate, 28m, 67%, single w. no children 
(2015)</t>
  </si>
  <si>
    <t>Net replacement rate, 29m, 67%, single w. no children 
(2015)</t>
  </si>
  <si>
    <t>Net replacement rate, 30m, 67%, single w. no children 
(2015)</t>
  </si>
  <si>
    <t>Net replacement rate, 31m, 67%, single w. no children 
(2015)</t>
  </si>
  <si>
    <t>Net replacement rate, 32m, 67%, single w. no children 
(2015)</t>
  </si>
  <si>
    <t>Net replacement rate, 33m, 67%, single w. no children 
(2015)</t>
  </si>
  <si>
    <t>Net replacement rate, 34m, 67%, single w. no children 
(2015)</t>
  </si>
  <si>
    <t>Net replacement rate, 35m, 67%, single w. no children 
(2015)</t>
  </si>
  <si>
    <t>Net replacement rate, 36m, 67%, single w. no children 
(2015)</t>
  </si>
  <si>
    <t>Net replacement rate, 25m, 67%, single w. no children 
(2019)</t>
  </si>
  <si>
    <t>Net replacement rate, 26m, 67%, single w. no children 
(2019)</t>
  </si>
  <si>
    <t>Net replacement rate, 27m, 67%, single w. no children 
(2019)</t>
  </si>
  <si>
    <t>Net replacement rate, 28m, 67%, single w. no children 
(2019)</t>
  </si>
  <si>
    <t>Net replacement rate, 29m, 67%, single w. no children 
(2019)</t>
  </si>
  <si>
    <t>Net replacement rate, 30m, 67%, single w. no children 
(2019)</t>
  </si>
  <si>
    <t>Net replacement rate, 31m, 67%, single w. no children 
(2019)</t>
  </si>
  <si>
    <t>Net replacement rate, 32m, 67%, single w. no children 
(2019)</t>
  </si>
  <si>
    <t>Net replacement rate, 33m, 67%, single w. no children 
(2019)</t>
  </si>
  <si>
    <t>Net replacement rate, 34m, 67%, single w. no children 
(2019)</t>
  </si>
  <si>
    <t>Net replacement rate, 35m, 67%, single w. no children 
(2019)</t>
  </si>
  <si>
    <t>Net replacement rate, 36m, 67%, single w. no children 
(2019)</t>
  </si>
  <si>
    <t>Net replacement rate, 3rd year, 67%, single w. no children
(2015)</t>
  </si>
  <si>
    <t>- Public share</t>
  </si>
  <si>
    <t>C3.1</t>
  </si>
  <si>
    <t>Economic freedom, Heritage
(2019)</t>
  </si>
  <si>
    <t>- Economic freedom</t>
  </si>
  <si>
    <t>"2019 index of Economic Freedom"</t>
  </si>
  <si>
    <t>Table 1</t>
  </si>
  <si>
    <t>----------- Value -----------</t>
  </si>
  <si>
    <r>
      <t xml:space="preserve">-- OECD rank </t>
    </r>
    <r>
      <rPr>
        <sz val="11"/>
        <color theme="1"/>
        <rFont val="Garamond"/>
        <family val="1"/>
      </rPr>
      <t>(1-36) --</t>
    </r>
  </si>
  <si>
    <t>Performance and policy parameters of Denmark and the United States</t>
  </si>
  <si>
    <t>Social spending 
(2017).</t>
  </si>
  <si>
    <t>Economic Freedom</t>
  </si>
  <si>
    <t>Public share of education spending</t>
  </si>
  <si>
    <t xml:space="preserve"> </t>
  </si>
  <si>
    <r>
      <t xml:space="preserve">    1. Subjective happiness</t>
    </r>
    <r>
      <rPr>
        <sz val="11"/>
        <rFont val="Garamond"/>
        <family val="1"/>
      </rPr>
      <t xml:space="preserve"> (0-10 scale</t>
    </r>
    <r>
      <rPr>
        <sz val="11"/>
        <color theme="1"/>
        <rFont val="Garamond"/>
        <family val="1"/>
      </rPr>
      <t>) (+)</t>
    </r>
  </si>
  <si>
    <t xml:space="preserve">    2. Economic freedom (index 0-100) (+)</t>
  </si>
  <si>
    <t>Net replacement rate (NRR) is measured as the net income during unemployment divided by the net income before unemployment. Extended benefits are included. Data used is from 2019.
We present the NRR at 3 months after unemployment and an average of the 3rd year of unemployment (month 25 to 36). The NRR is for a single person with no children, who earned 67% of the average wage before unemployment.</t>
  </si>
  <si>
    <t>Unemployment insurance duration is measured as the amount of months unemployment insurance in a given country lasts for. This is only for unemployment insurance and not unemployment assistance, which is means tested. Data used is from 2018.
Data used is from the OECD publication "The design of unemployment benefits schedules over the unemployment spell: The case of Belgium", Figure 2.1 on page 13.</t>
  </si>
  <si>
    <t>Employment protection is an index ranking countries from 0-6 in four categories: 
   - Procedural requirements
   - Notice and severance pay
   - Regulatory framework for unfair dismissals
   - Enforcement of unfair dismissal regulation
The rankings reported is measured as an average of these four indicators - the higher the score the better employment protection. The data used is from 2019, and stems from the OECD publication "OECD Employment Outlook 2020" Table 3.3 on page 186.</t>
  </si>
  <si>
    <t>All 36 OECD countries are ranked and measured this way, although Mexico, Canada and USA are ranked using survey data whereas the remaining 33 countries use adminstrative data.</t>
  </si>
  <si>
    <t>Union density is measured as the share of workers enlisted in a trade union. Data used is an average of 2016-2018.</t>
  </si>
  <si>
    <t>34 OECD countries are ranked and measured this way.
Switzerland and Greece are ranked according to their placement in Primary - Tertiary public spending in percentage of GDP (2017) relative to Denmark and USA.</t>
  </si>
  <si>
    <t>Public share of education spending is measured as the share of spending on education institutions that is public. Data used is from 2017.</t>
  </si>
  <si>
    <t>33 OECD countries are ranked and measured this way, although UK is ranked according to their placement in 2011 relative to Denmark and USA.
Greece, Turkey and Iceland are ranked according to their placement in 2017 relative to Denmark and USA for social spending on active LMP's.</t>
  </si>
  <si>
    <t xml:space="preserve">Spending on active labor market policies is measured as the public expenditure as a percentage of GDP on active LMP's. It is measured as the average of the expenditure from 2016-2018. </t>
  </si>
  <si>
    <t>Spending on passive labor market policies is measured as the public expenditure as a percentage of GDP on passive LMP's. It is measured as the average expenditure from 2016-2018.</t>
  </si>
  <si>
    <t>All 36 OECD countries are ranked and mesured this way, although New Zealand, Canada and Turkey are ranked according to their placement in 2018 relative to Denmark and USA, while Japan and Australia are ranked according to their placement in 2017 relative to Denmark and USA.</t>
  </si>
  <si>
    <t xml:space="preserve">Social spending is comprised of cash benefits, direct in-kind provision of goods and services, and tax breaks with social purposes (https://data.oecd.org/socialexp/social-spending.htm). Data used is from 2019.
</t>
  </si>
  <si>
    <t>All 36 OECD countries are ranked and measured using Tax Burden data, although Australia and Japan are ranked according to their placement in 2018 relative to Denmark and USA.</t>
  </si>
  <si>
    <t>Tax burden is measured as the total tax revenue as a percentage of a country's GDP. Data used is from 2019.</t>
  </si>
  <si>
    <t>33 countries are measured and ranked this way.
New Zealand is ranked lower than Denmark and USA due to New Zealand being ranked lower than USA in Self-defined displacement in the OECD publication "Back to Work: New Zealand" (2017), shown in Figure 1.6 on page 35. As USA is ranked lower than Denmark, New Zealand is ranked below both Denmark and USA. 
Lithuania is ranked using Latvia as a proxy. Latvia is ranked below both Denmark and USA, and Lithuania is therefore ranked below both Denmark and USA.
Israel is ranked using the Employment Protection Index (see below). As Israel is ranked very highly (number 2) on this index, we rank Israel being below both Denmark and USA, as several countries ranking higher on the Employment Protection Index also rank lower in Labor Market Turnover (Czech Republic, Italy, Belgium and Luxembourg to name a few).</t>
  </si>
  <si>
    <t>Labor market turnver is measured as the difference between the hiring rate and the net change in unemployment. The numbers used are from the OECD publication "OECD Employment Outlook: 2018" (2018), and is taken from Figure 4.2 on page 130.</t>
  </si>
  <si>
    <t>35 OECD countries are ranked and measured this way with Chile being ranked according to their placement in short-term unemployment relative to Denmark and USA (2019).</t>
  </si>
  <si>
    <t>Long-term unemployment is measured as the percentage of unemployed persons having been unemployed for 12 months or longer. Data stems from Labor Force Surveys, and is measured in 2019.</t>
  </si>
  <si>
    <t>Employment rate is measured as the working population divided by the total population amongst the age group measured (15-64). Data stems from Labor Force Surveys, and is measured in 2019.</t>
  </si>
  <si>
    <t>20 OECD countries are ranked and measured using Low pay incidence.
15 of the remaining OECD countries are ranked according to their placement relative to Denmark and USA for the P10/P50-ratio using Eurostat data for gross income for full-time workers measured in 2018. Here, we use Poland as a proxy for USA due to the proximity of the two countries in the low-pay incidence rankings. Thus, countries ranked better than Denmark and Poland in the Eurostat P10/P50 statistics are also ranked above Denmark and USA in this low-pay incidence rankings; countries ranked worse than Denmark but better than Poland in Eurostat are ranked between Denmark and USA, and countries ranked below both Denmark and Poland in Eurostat are ranked below Denmark and USA in low-pay incidence. 
The last country yet to be included, Turkey, is ranked according to Turkey's placement in OECD's measure for P10/P50 (disposable income) relative to Denmark and USA. An average of the P10/P50 ratios for 2014-2018 is used.</t>
  </si>
  <si>
    <t>Incidence of low pay is defined as the share of full-time workers earnings less than two thirds of gross median earnings of all full-time workers. Data used is an average of 2016-2019.</t>
  </si>
  <si>
    <t>Inequality is measured using the Gini coefficient for disposable income, and is an average of countries' respective Gini coefficient from the years of 2014-2018. The Gini coefficient is based on the comparison of cumulative proportions of the population against cumulative proportions of income they receive, and it ranges between 0% in the case of perfect equality and 100% in the case of perfect inequality (https://data.oecd.org/inequality/income-inequality.htm).</t>
  </si>
  <si>
    <t>35 OECD countries are ranked and measured using GNI.
4 countries are missing data in 2019. Turkey is ranked according to their placement in 2017 relative to Denmark and USA. Norway and Luxembourg is ranked according to their placement in 2018 relative to Denmark and USA.
Iceland is ranked according to their placement in GDP relative to Denmark and USA (2019).</t>
  </si>
  <si>
    <t>Income per capita is measured as Gross National Income (GNI) per capita. GNI is defined as Gross Domestic Product (GDP) plus net receipts from abroad of compensation of employees, property income and net taxes less subsidies on production (https://data.oecd.org/natincome/gross-national-income.htm). Data is measured in 2019, if data is available.</t>
  </si>
  <si>
    <t>Economic freedom is measured using the Heritage Foundations Economic Freedom Index from 2019. This is measured by 12 quantitative and qualitative factors grouped into four broad categories which are: Rule of Law, Government Size, Regulartory Efficiency and Open Markets (https://www.heritage.org/index/about).</t>
  </si>
  <si>
    <t>Subjective happiness is measured by using Gallup World Poll survey's results from their Cantrill Ladder question, which asks participants to evaluate their own current and future stance in life in terms of the best possible life they can think of on a scale of 1-10. It is measured as a 3-year average over the years 2015-2017 for all countries.</t>
  </si>
  <si>
    <t>Description of measurement</t>
  </si>
  <si>
    <t>Confidence in government
(2018)</t>
  </si>
  <si>
    <t xml:space="preserve">    10. Tax burden (% of GDP) (-)</t>
  </si>
  <si>
    <t xml:space="preserve">    11. Social spending (% of GDP) (+)</t>
  </si>
  <si>
    <t xml:space="preserve">    12. Spending, passive LMP (% of GDP) (+)</t>
  </si>
  <si>
    <t xml:space="preserve">    3. Confidence in government (%) (+)</t>
  </si>
  <si>
    <t xml:space="preserve">    4. Income per capita (USD) (+)</t>
  </si>
  <si>
    <t xml:space="preserve">    5. Inequality: Gini (%) (-)</t>
  </si>
  <si>
    <t xml:space="preserve">    6. Low pay incidence (%) (-)</t>
  </si>
  <si>
    <t xml:space="preserve">    7. Employment rate (%) (+)</t>
  </si>
  <si>
    <t xml:space="preserve">    8. Share long-term unemployed (%) (-)</t>
  </si>
  <si>
    <t xml:space="preserve">    9. Labor market turnover (%) (+)</t>
  </si>
  <si>
    <t xml:space="preserve">    13. Spending, active LMP (% of GDP) (+)</t>
  </si>
  <si>
    <t xml:space="preserve">    14. Public share of education spending (%) (+)</t>
  </si>
  <si>
    <t xml:space="preserve">    15. Union density (% of workforce) (+)</t>
  </si>
  <si>
    <t xml:space="preserve">    16. Employment protection (index 0-6) (+)</t>
  </si>
  <si>
    <t xml:space="preserve">    17. UI benefit duration (months) (+)</t>
  </si>
  <si>
    <t xml:space="preserve">    18. Net replacement rate, 3 months (%) (+)</t>
  </si>
  <si>
    <t xml:space="preserve">    19. Net replacement rate, 3rd year (%) (+)</t>
  </si>
  <si>
    <t>- Confidence</t>
  </si>
  <si>
    <t>"Government at a Glance 2019" - OECD 2019</t>
  </si>
  <si>
    <t>Confidence in government</t>
  </si>
  <si>
    <t>2. Economic freedom, Heritage
(2019)</t>
  </si>
  <si>
    <t>3. Confidence in government
(2018</t>
  </si>
  <si>
    <t>4. GNI 
(2019)</t>
  </si>
  <si>
    <t>5. Gini, disp. income
 (2014-2018 average)</t>
  </si>
  <si>
    <t>10. Tax burden
(2019)</t>
  </si>
  <si>
    <t>11. Social spending
(2019)</t>
  </si>
  <si>
    <t>15. Union density
(2016-2018 average)</t>
  </si>
  <si>
    <t>16. Employment protection
(2019)</t>
  </si>
  <si>
    <t>17. UI benefit duration</t>
  </si>
  <si>
    <t>18. Net replacement rate, 3 months, 67%, single w. no children 
(2019)</t>
  </si>
  <si>
    <t>19. Net replacement rate, 3rd year, 67%, single w. no children
(2019)</t>
  </si>
  <si>
    <t>Note: All data is downloaded April-May 2021</t>
  </si>
  <si>
    <t>Notes concerning computation of country rank</t>
  </si>
  <si>
    <t>1. Subjective happiness 
(2015-2017 average)</t>
  </si>
  <si>
    <t>Subjective happiness
 (2015-2017 average)</t>
  </si>
  <si>
    <t>6. Low-pay incidence
 (2016-2019 average)</t>
  </si>
  <si>
    <t>7. Employment rate 
(2019)</t>
  </si>
  <si>
    <t>8. Long-term unemployment 
(2019)</t>
  </si>
  <si>
    <t>9. Labor market turnover 
(2011-2013 average)</t>
  </si>
  <si>
    <t>13. Public spending on active LMP's 
(2016-2018 average)</t>
  </si>
  <si>
    <t>12. Public spending on passive LMP's 
(2016-2018 average)</t>
  </si>
  <si>
    <t>14. Public share of  education spending
(2017)</t>
  </si>
  <si>
    <t>Public share of education spending
(2017)</t>
  </si>
  <si>
    <t>- Spending, public-tertiary</t>
  </si>
  <si>
    <t>C2.2</t>
  </si>
  <si>
    <t>Online Appendix for "Danish Flexicurity – A Labor Market Model for the US?" by Claus Thustrup Kreiner and Michael Svarer</t>
  </si>
  <si>
    <t>Table of Contents</t>
  </si>
  <si>
    <t>Sheet</t>
  </si>
  <si>
    <t xml:space="preserve">  Table 1</t>
  </si>
  <si>
    <t>Table 1 in the article.</t>
  </si>
  <si>
    <t xml:space="preserve">      Measurement (Table 1)</t>
  </si>
  <si>
    <t>Description of each measure/variable and the computation of country rank if data on the main variable is missing for some countries.</t>
  </si>
  <si>
    <t xml:space="preserve">      Main variables (Table 1)</t>
  </si>
  <si>
    <t>The values for each OECD country for each of the main variables.</t>
  </si>
  <si>
    <t>Details of each variable in Table 1 and other data used to compute the country rank when the main variable is missing for some countries.</t>
  </si>
  <si>
    <t xml:space="preserve">  Wage growth 86-87</t>
  </si>
  <si>
    <t>Describes the computation of the growth rate in nominel and real wages over the years 1986-87</t>
  </si>
  <si>
    <t xml:space="preserve">  Unemployed in LMP's</t>
  </si>
  <si>
    <t>Share of unemployed persons participating in an active labor market program during a calender year</t>
  </si>
  <si>
    <t>Computation of annual nominel and real wage growth in the industry sector over the years 1986-1987</t>
  </si>
  <si>
    <t>Data</t>
  </si>
  <si>
    <t>Variable name Stat Denmark</t>
  </si>
  <si>
    <t>Average hourly wage in industry (DKK)</t>
  </si>
  <si>
    <t>LNA</t>
  </si>
  <si>
    <t>Consumer price index</t>
  </si>
  <si>
    <t>PCP</t>
  </si>
  <si>
    <t>Computations</t>
  </si>
  <si>
    <t>Result</t>
  </si>
  <si>
    <t>Growth rate in nominel wage (%)</t>
  </si>
  <si>
    <t>Growth rate in real wage (%)</t>
  </si>
  <si>
    <t>Source: The ADAM database of Statistics Denmark</t>
  </si>
  <si>
    <t>Note: The variable name is its name in the ADAM database.</t>
  </si>
  <si>
    <t>Fraction of unemployed that participate in an active labor market program during a calender year</t>
  </si>
  <si>
    <t>Average 1993-1994</t>
  </si>
  <si>
    <t>Average 2010-2019</t>
  </si>
  <si>
    <t>Number of unemployed per year</t>
  </si>
  <si>
    <t>Number of unemployed in activation per year</t>
  </si>
  <si>
    <t>Activation rate 1993-1994</t>
  </si>
  <si>
    <t>Activation rate 2010-2019</t>
  </si>
  <si>
    <t>Source: The DREAM database of Ministry of Employment</t>
  </si>
  <si>
    <t xml:space="preserve">Sources: OECD.Stat, OECD (2017a, 2018, 2019, 2020a, 2020b) and 2019 Index of Economic Freedom (Miller et al. 2019). </t>
  </si>
  <si>
    <t>35 OECD countries are ranked and measured this way with Mexico missing, but with Mexico having no unemployment benefits, we rank Mexico last.
The unemployment insurance duration in the USA varies amongst states. For the OECD data it is 5 months with Michigan data being used. The standard across states is 6 months, which we use instead.</t>
  </si>
  <si>
    <t>All 36 OECD countries are measured this way, except Mexico which we rank 36th due to having 0% expenditure on passive LMP's.
Chile is ranked according to their placement in 2015 relative to Denmark and USA.</t>
  </si>
  <si>
    <t>Confidence in government is measured as the percentage of people who answered yes to the question "Do you have confidence in national government". Data is from the World Gallup Poll in 2018. Data for Iceland is from 2017.</t>
  </si>
  <si>
    <t xml:space="preserve">     19 subsequent sheets (Table 1)</t>
  </si>
  <si>
    <t>34 OECD countries are ranked and measured this way.
Turekey and Iceland are ranked according to their placement in 2017 relative for Denmark and USA for social spending on passive LMP's. 
(NOTE: Denmark ranked last in social spending on passive LMP's).</t>
  </si>
  <si>
    <t>Beskæftigede i alt</t>
  </si>
  <si>
    <t>Bruttoledighed, 1.000 pers.</t>
  </si>
  <si>
    <t xml:space="preserve">Bruttoarbejdsstyrken </t>
  </si>
  <si>
    <t>Bruttoledighed, pct. af bruttoarbejdsstyrken</t>
  </si>
  <si>
    <t>GNS 80-94</t>
  </si>
  <si>
    <t>GNS 06-20</t>
  </si>
  <si>
    <t>(Total employed)</t>
  </si>
  <si>
    <t>(Total unemployed)</t>
  </si>
  <si>
    <t>(Labor force)</t>
  </si>
  <si>
    <t>(Unemployment rate)</t>
  </si>
  <si>
    <t>(Average 80-94)</t>
  </si>
  <si>
    <t>(Average 06-20)</t>
  </si>
  <si>
    <t>Unemployment in Denmark</t>
  </si>
  <si>
    <t>Source: ADAM 2021</t>
  </si>
  <si>
    <t>Notes:The table shows key indicators on economic performance and policy for Denmark and the US in the first two columns. The first parenthesis next to the variable shows the unit of measurement. The second paranthesis next to the variable shows whether a higher value corresponds to a better (+) or worse (-) rank. The last two columns show the country rank of Denmark and the US among the 36 OECD countries based on these indicators. If Denmark or the US have the exact same value as another country then as a convention, we give Denmark/US the better rank number. Data is from 2019 or latest available year. Economic freedom is from the Heritage Foundation Economic Freedom index. Income per capita corresponds to GNI. Low pay incidence denotes the percentage of full-time workers earning less than 2/3 of gross median earnings. Share long-term unemployed is the percentage of unemployed individuals who have been unemployed for longer than 12 months. Labor market turnover is the difference between the hiring rate and the net employment change. LMP denotes Labor Market Policies. Employment protection is an OECD average score of four broad indicators of worker protection. Net replacement rates are for a single person with no children, earning 67% of the average wage prior to unemployment. More details are provided in an online Appendix.</t>
  </si>
  <si>
    <t xml:space="preserve">  Figure 1</t>
  </si>
  <si>
    <t>Figure 1 in the article.</t>
  </si>
  <si>
    <t>XL Toolbox Settings</t>
  </si>
  <si>
    <t>export_path</t>
  </si>
  <si>
    <t>export_preset</t>
  </si>
  <si>
    <t>&lt;?xml version="1.0" encoding="utf-16"?&gt;_x000D_
&lt;Preset xmlns:xsd="http://www.w3.org/2001/XMLSchema" xmlns:xsi="http://www.w3.org/2001/XMLSchema-instance"&gt;_x000D_
  &lt;Name&gt;Png, 300 dpi, RGB, Transparent canvas&lt;/Name&gt;_x000D_
  &lt;Dpi&gt;300&lt;/Dpi&gt;_x000D_
  &lt;FileType&gt;Png&lt;/FileType&gt;_x000D_
  &lt;ColorSpace&gt;Rgb&lt;/ColorSpace&gt;_x000D_
  &lt;Transparency&gt;TransparentCanvas&lt;/Transparency&gt;_x000D_
  &lt;UseColorProfile&gt;false&lt;/UseColorProfile&gt;_x000D_
  &lt;ColorProfile&gt;sRGB Color Space Profile&lt;/ColorProfile&gt;_x000D_
&lt;/Preset&gt;</t>
  </si>
  <si>
    <t>C:\Users\simon\Desktop\300.png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</si>
</sst>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
    <numFmt numFmtId="166" formatCode="#,##0.0_ ;\-#,##0.0\ "/>
    <numFmt numFmtId="167" formatCode="0.000"/>
    <numFmt numFmtId="168" formatCode="#,##0_ ;\-#,##0\ "/>
    <numFmt numFmtId="169" formatCode="#,##0.00_ ;\-#,##0.00\ "/>
    <numFmt numFmtId="170" formatCode="_-* #,##0_-;\-* #,##0_-;_-* &quot;-&quot;??_-;_-@_-"/>
  </numFmts>
  <fonts count="19" x14ac:knownFonts="1">
    <font>
      <sz val="11"/>
      <color theme="1"/>
      <name val="Calibri"/>
      <family val="2"/>
      <scheme val="minor"/>
    </font>
    <font>
      <sz val="11"/>
      <color theme="1"/>
      <name val="Calibri"/>
      <family val="2"/>
    </font>
    <font>
      <b/>
      <sz val="11"/>
      <color theme="1"/>
      <name val="Calibri"/>
      <family val="2"/>
      <scheme val="minor"/>
    </font>
    <font>
      <i/>
      <sz val="11"/>
      <color theme="1"/>
      <name val="Calibri"/>
      <family val="2"/>
      <scheme val="minor"/>
    </font>
    <font>
      <u/>
      <sz val="11"/>
      <color theme="10"/>
      <name val="Calibri"/>
      <family val="2"/>
      <scheme val="minor"/>
    </font>
    <font>
      <sz val="11"/>
      <name val="Calibri"/>
      <family val="2"/>
      <scheme val="minor"/>
    </font>
    <font>
      <sz val="9"/>
      <color indexed="81"/>
      <name val="Tahoma"/>
      <family val="2"/>
    </font>
    <font>
      <sz val="11"/>
      <color theme="1"/>
      <name val="Calibri"/>
      <family val="2"/>
      <scheme val="minor"/>
    </font>
    <font>
      <b/>
      <sz val="11"/>
      <name val="Calibri"/>
      <family val="2"/>
      <scheme val="minor"/>
    </font>
    <font>
      <u/>
      <sz val="11"/>
      <name val="Calibri"/>
      <family val="2"/>
      <scheme val="minor"/>
    </font>
    <font>
      <i/>
      <sz val="11"/>
      <color theme="1"/>
      <name val="Garamond"/>
      <family val="1"/>
    </font>
    <font>
      <sz val="11"/>
      <color theme="1"/>
      <name val="Garamond"/>
      <family val="1"/>
    </font>
    <font>
      <b/>
      <sz val="14"/>
      <color theme="1"/>
      <name val="Garamond"/>
      <family val="1"/>
    </font>
    <font>
      <sz val="11"/>
      <name val="Garamond"/>
      <family val="1"/>
    </font>
    <font>
      <b/>
      <u val="double"/>
      <sz val="14"/>
      <color theme="1"/>
      <name val="Garamond"/>
      <family val="1"/>
    </font>
    <font>
      <u val="double"/>
      <sz val="11"/>
      <color theme="1"/>
      <name val="Garamond"/>
      <family val="1"/>
    </font>
    <font>
      <u val="double"/>
      <sz val="11"/>
      <color theme="1"/>
      <name val="Calibri"/>
      <family val="2"/>
      <scheme val="minor"/>
    </font>
    <font>
      <b/>
      <sz val="14"/>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bgColor theme="4"/>
      </patternFill>
    </fill>
  </fills>
  <borders count="34">
    <border>
      <left/>
      <right/>
      <top/>
      <bottom/>
      <diagonal/>
    </border>
    <border>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style="thin">
        <color rgb="FFC0C0C0"/>
      </right>
      <top/>
      <bottom style="thin">
        <color rgb="FFC0C0C0"/>
      </bottom>
      <diagonal/>
    </border>
    <border>
      <left style="thin">
        <color rgb="FFC0C0C0"/>
      </left>
      <right/>
      <top/>
      <bottom style="thin">
        <color rgb="FFC0C0C0"/>
      </bottom>
      <diagonal/>
    </border>
    <border>
      <left/>
      <right style="thin">
        <color rgb="FFC0C0C0"/>
      </right>
      <top style="thin">
        <color rgb="FFC0C0C0"/>
      </top>
      <bottom/>
      <diagonal/>
    </border>
    <border>
      <left style="thin">
        <color rgb="FFC0C0C0"/>
      </left>
      <right/>
      <top style="thin">
        <color rgb="FFC0C0C0"/>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theme="2" tint="-9.9978637043366805E-2"/>
      </right>
      <top/>
      <bottom style="thin">
        <color theme="2" tint="-9.9978637043366805E-2"/>
      </bottom>
      <diagonal/>
    </border>
    <border>
      <left/>
      <right style="thin">
        <color theme="2" tint="-9.9978637043366805E-2"/>
      </right>
      <top/>
      <bottom style="thin">
        <color theme="2" tint="-9.9978637043366805E-2"/>
      </bottom>
      <diagonal/>
    </border>
    <border>
      <left style="thin">
        <color theme="2" tint="-9.9978637043366805E-2"/>
      </left>
      <right/>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right style="thin">
        <color theme="2" tint="-9.9978637043366805E-2"/>
      </right>
      <top style="thin">
        <color theme="2" tint="-9.9978637043366805E-2"/>
      </top>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top style="thin">
        <color theme="2" tint="-9.9978637043366805E-2"/>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top style="thin">
        <color theme="0" tint="-0.14999847407452621"/>
      </top>
      <bottom/>
      <diagonal/>
    </border>
    <border>
      <left/>
      <right/>
      <top/>
      <bottom style="thin">
        <color theme="0" tint="-0.14999847407452621"/>
      </bottom>
      <diagonal/>
    </border>
    <border>
      <left/>
      <right/>
      <top/>
      <bottom style="thin">
        <color indexed="64"/>
      </bottom>
      <diagonal/>
    </border>
    <border>
      <left/>
      <right/>
      <top/>
      <bottom style="double">
        <color indexed="64"/>
      </bottom>
      <diagonal/>
    </border>
    <border>
      <left style="thin">
        <color theme="2" tint="-9.9978637043366805E-2"/>
      </left>
      <right style="thin">
        <color theme="2" tint="-9.9978637043366805E-2"/>
      </right>
      <top style="thin">
        <color theme="0" tint="-0.14999847407452621"/>
      </top>
      <bottom style="thin">
        <color theme="0" tint="-0.14999847407452621"/>
      </bottom>
      <diagonal/>
    </border>
    <border>
      <left/>
      <right/>
      <top style="thin">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4">
    <xf numFmtId="0" fontId="0" fillId="0" borderId="0"/>
    <xf numFmtId="0" fontId="4" fillId="0" borderId="0" applyNumberFormat="0" applyFill="0" applyBorder="0" applyAlignment="0" applyProtection="0"/>
    <xf numFmtId="9" fontId="7" fillId="0" borderId="0" applyFont="0" applyFill="0" applyBorder="0" applyAlignment="0" applyProtection="0"/>
    <xf numFmtId="43" fontId="7" fillId="0" borderId="0" applyFont="0" applyFill="0" applyBorder="0" applyAlignment="0" applyProtection="0"/>
  </cellStyleXfs>
  <cellXfs count="295">
    <xf numFmtId="0" fontId="0" fillId="0" borderId="0" xfId="0"/>
    <xf numFmtId="0" fontId="3" fillId="0" borderId="0" xfId="0" applyFont="1"/>
    <xf numFmtId="0" fontId="2" fillId="0" borderId="0" xfId="0" applyFont="1"/>
    <xf numFmtId="0" fontId="4" fillId="0" borderId="0" xfId="1"/>
    <xf numFmtId="0" fontId="0" fillId="0" borderId="0" xfId="0" applyFill="1"/>
    <xf numFmtId="0" fontId="0" fillId="0" borderId="0" xfId="0" applyAlignment="1"/>
    <xf numFmtId="0" fontId="0" fillId="0" borderId="0" xfId="0" applyFill="1" applyAlignment="1">
      <alignment vertical="center"/>
    </xf>
    <xf numFmtId="0" fontId="0" fillId="0" borderId="0" xfId="0" applyFont="1" applyFill="1"/>
    <xf numFmtId="0" fontId="0" fillId="0" borderId="0" xfId="0" applyAlignment="1">
      <alignment vertical="center" wrapText="1"/>
    </xf>
    <xf numFmtId="0" fontId="0" fillId="0" borderId="0" xfId="0" quotePrefix="1"/>
    <xf numFmtId="164" fontId="0" fillId="0" borderId="0" xfId="0" applyNumberFormat="1"/>
    <xf numFmtId="0" fontId="0" fillId="0" borderId="0" xfId="0" applyAlignment="1">
      <alignment horizontal="center" vertical="center"/>
    </xf>
    <xf numFmtId="0" fontId="0" fillId="0" borderId="0" xfId="0" applyAlignment="1">
      <alignment vertical="center"/>
    </xf>
    <xf numFmtId="0" fontId="2" fillId="0" borderId="0" xfId="0" applyFont="1" applyFill="1" applyAlignment="1">
      <alignment horizontal="center" vertical="center" wrapText="1"/>
    </xf>
    <xf numFmtId="0" fontId="0" fillId="0" borderId="0" xfId="0" applyFont="1"/>
    <xf numFmtId="0" fontId="5" fillId="0" borderId="1" xfId="0" applyFont="1" applyFill="1" applyBorder="1" applyAlignment="1">
      <alignment vertical="top" wrapText="1"/>
    </xf>
    <xf numFmtId="0" fontId="5" fillId="0" borderId="7" xfId="0" applyFont="1" applyFill="1" applyBorder="1" applyAlignment="1">
      <alignment vertical="top" wrapText="1"/>
    </xf>
    <xf numFmtId="0" fontId="5" fillId="0" borderId="7" xfId="0" applyFont="1" applyFill="1" applyBorder="1" applyAlignment="1">
      <alignment horizontal="right"/>
    </xf>
    <xf numFmtId="166" fontId="5" fillId="0" borderId="7" xfId="0" applyNumberFormat="1" applyFont="1" applyFill="1" applyBorder="1" applyAlignment="1">
      <alignment horizontal="right"/>
    </xf>
    <xf numFmtId="165" fontId="0" fillId="0" borderId="7" xfId="2" applyNumberFormat="1" applyFont="1" applyFill="1" applyBorder="1"/>
    <xf numFmtId="164" fontId="1" fillId="0" borderId="7" xfId="0" applyNumberFormat="1" applyFont="1" applyFill="1" applyBorder="1" applyAlignment="1">
      <alignment horizontal="right"/>
    </xf>
    <xf numFmtId="0" fontId="0" fillId="0" borderId="7" xfId="0" applyFill="1" applyBorder="1" applyAlignment="1">
      <alignment horizontal="right"/>
    </xf>
    <xf numFmtId="2" fontId="0" fillId="0" borderId="7" xfId="0" applyNumberFormat="1" applyFill="1" applyBorder="1" applyAlignment="1">
      <alignment horizontal="right"/>
    </xf>
    <xf numFmtId="164" fontId="0" fillId="0" borderId="7" xfId="0" applyNumberFormat="1" applyFill="1" applyBorder="1"/>
    <xf numFmtId="0" fontId="0" fillId="0" borderId="7" xfId="0" applyFill="1" applyBorder="1"/>
    <xf numFmtId="164" fontId="5" fillId="0" borderId="7" xfId="0" applyNumberFormat="1" applyFont="1" applyFill="1" applyBorder="1" applyAlignment="1">
      <alignment horizontal="right"/>
    </xf>
    <xf numFmtId="164" fontId="0" fillId="0" borderId="7" xfId="0" applyNumberFormat="1" applyFont="1" applyFill="1" applyBorder="1" applyAlignment="1">
      <alignment horizontal="right"/>
    </xf>
    <xf numFmtId="0" fontId="5" fillId="2" borderId="7" xfId="0" applyFont="1" applyFill="1" applyBorder="1" applyAlignment="1">
      <alignment vertical="top" wrapText="1"/>
    </xf>
    <xf numFmtId="0" fontId="5" fillId="2" borderId="7" xfId="0" applyFont="1" applyFill="1" applyBorder="1" applyAlignment="1">
      <alignment horizontal="right"/>
    </xf>
    <xf numFmtId="166" fontId="5" fillId="2" borderId="7" xfId="0" applyNumberFormat="1" applyFont="1" applyFill="1" applyBorder="1" applyAlignment="1">
      <alignment horizontal="right"/>
    </xf>
    <xf numFmtId="165" fontId="0" fillId="2" borderId="7" xfId="2" applyNumberFormat="1" applyFont="1" applyFill="1" applyBorder="1"/>
    <xf numFmtId="164" fontId="1" fillId="2" borderId="7" xfId="0" applyNumberFormat="1" applyFont="1" applyFill="1" applyBorder="1" applyAlignment="1">
      <alignment horizontal="right"/>
    </xf>
    <xf numFmtId="2" fontId="0" fillId="2" borderId="7" xfId="0" applyNumberFormat="1" applyFill="1" applyBorder="1" applyAlignment="1">
      <alignment horizontal="right"/>
    </xf>
    <xf numFmtId="164" fontId="0" fillId="2" borderId="7" xfId="0" applyNumberFormat="1" applyFill="1" applyBorder="1"/>
    <xf numFmtId="0" fontId="0" fillId="2" borderId="7" xfId="0" applyFill="1" applyBorder="1"/>
    <xf numFmtId="164" fontId="5" fillId="2" borderId="7" xfId="0" applyNumberFormat="1" applyFont="1" applyFill="1" applyBorder="1" applyAlignment="1">
      <alignment horizontal="right"/>
    </xf>
    <xf numFmtId="164" fontId="0" fillId="2" borderId="7" xfId="0" applyNumberFormat="1" applyFont="1" applyFill="1" applyBorder="1" applyAlignment="1">
      <alignment horizontal="right"/>
    </xf>
    <xf numFmtId="0" fontId="0" fillId="0" borderId="7" xfId="0" applyFont="1" applyFill="1" applyBorder="1" applyAlignment="1">
      <alignment horizontal="right"/>
    </xf>
    <xf numFmtId="0" fontId="0" fillId="2" borderId="0" xfId="0" applyFill="1"/>
    <xf numFmtId="0" fontId="0" fillId="2" borderId="7" xfId="0" applyFont="1" applyFill="1" applyBorder="1" applyAlignment="1">
      <alignment horizontal="right"/>
    </xf>
    <xf numFmtId="0" fontId="2" fillId="0" borderId="0" xfId="0" applyFont="1" applyFill="1" applyAlignment="1">
      <alignment vertical="center"/>
    </xf>
    <xf numFmtId="0" fontId="5" fillId="0" borderId="8" xfId="0" applyFont="1" applyFill="1" applyBorder="1" applyAlignment="1">
      <alignment vertical="top" wrapText="1"/>
    </xf>
    <xf numFmtId="0" fontId="5" fillId="0" borderId="8" xfId="0" applyFont="1" applyFill="1" applyBorder="1" applyAlignment="1">
      <alignment horizontal="right"/>
    </xf>
    <xf numFmtId="166" fontId="5" fillId="0" borderId="8" xfId="0" applyNumberFormat="1" applyFont="1" applyFill="1" applyBorder="1" applyAlignment="1">
      <alignment horizontal="right"/>
    </xf>
    <xf numFmtId="165" fontId="0" fillId="0" borderId="8" xfId="2" applyNumberFormat="1" applyFont="1" applyFill="1" applyBorder="1"/>
    <xf numFmtId="2" fontId="0" fillId="0" borderId="8" xfId="0" applyNumberFormat="1" applyFill="1" applyBorder="1" applyAlignment="1">
      <alignment horizontal="right"/>
    </xf>
    <xf numFmtId="164" fontId="0" fillId="0" borderId="8" xfId="0" applyNumberFormat="1" applyFill="1" applyBorder="1"/>
    <xf numFmtId="164" fontId="5" fillId="0" borderId="8" xfId="0" applyNumberFormat="1" applyFont="1" applyFill="1" applyBorder="1" applyAlignment="1">
      <alignment horizontal="right"/>
    </xf>
    <xf numFmtId="0" fontId="8" fillId="0" borderId="7"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0" fillId="0" borderId="0" xfId="0" applyAlignment="1">
      <alignment wrapText="1"/>
    </xf>
    <xf numFmtId="0" fontId="5" fillId="0" borderId="2" xfId="0" applyFont="1" applyFill="1" applyBorder="1" applyAlignment="1">
      <alignment horizontal="right" wrapText="1"/>
    </xf>
    <xf numFmtId="0" fontId="8" fillId="0" borderId="4" xfId="0" applyFont="1" applyFill="1" applyBorder="1" applyAlignment="1">
      <alignment horizontal="center" wrapText="1"/>
    </xf>
    <xf numFmtId="0" fontId="8" fillId="0" borderId="3" xfId="0" applyFont="1" applyFill="1" applyBorder="1" applyAlignment="1">
      <alignment vertical="center" wrapText="1"/>
    </xf>
    <xf numFmtId="0" fontId="5" fillId="2" borderId="1" xfId="0" applyFont="1" applyFill="1" applyBorder="1" applyAlignment="1">
      <alignment vertical="top" wrapText="1"/>
    </xf>
    <xf numFmtId="0" fontId="5" fillId="2" borderId="2" xfId="0" applyFont="1" applyFill="1" applyBorder="1" applyAlignment="1">
      <alignment horizontal="right" wrapText="1"/>
    </xf>
    <xf numFmtId="0" fontId="5" fillId="2" borderId="5" xfId="0" applyFont="1" applyFill="1" applyBorder="1" applyAlignment="1">
      <alignment vertical="top" wrapText="1"/>
    </xf>
    <xf numFmtId="0" fontId="5" fillId="2" borderId="6" xfId="0" applyFont="1" applyFill="1" applyBorder="1" applyAlignment="1">
      <alignment horizontal="right" wrapText="1"/>
    </xf>
    <xf numFmtId="0" fontId="4" fillId="0" borderId="0" xfId="1" applyAlignment="1"/>
    <xf numFmtId="0" fontId="8" fillId="0" borderId="9" xfId="0" applyFont="1" applyFill="1" applyBorder="1" applyAlignment="1">
      <alignment horizontal="left"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0" fillId="0" borderId="11" xfId="0" applyBorder="1"/>
    <xf numFmtId="166" fontId="5" fillId="0" borderId="12" xfId="0" applyNumberFormat="1" applyFont="1" applyFill="1" applyBorder="1" applyAlignment="1">
      <alignment horizontal="right"/>
    </xf>
    <xf numFmtId="0" fontId="0" fillId="0" borderId="7" xfId="0" applyBorder="1"/>
    <xf numFmtId="0" fontId="8" fillId="0" borderId="14" xfId="0" applyFont="1" applyFill="1" applyBorder="1" applyAlignment="1">
      <alignment horizontal="center" vertical="center" wrapText="1"/>
    </xf>
    <xf numFmtId="0" fontId="0" fillId="0" borderId="8" xfId="0" applyBorder="1"/>
    <xf numFmtId="168" fontId="5" fillId="0" borderId="7" xfId="0" applyNumberFormat="1" applyFont="1" applyFill="1" applyBorder="1" applyAlignment="1">
      <alignment horizontal="right"/>
    </xf>
    <xf numFmtId="0" fontId="0" fillId="2" borderId="11" xfId="0" applyFill="1" applyBorder="1"/>
    <xf numFmtId="166" fontId="5" fillId="2" borderId="12" xfId="0" applyNumberFormat="1" applyFont="1" applyFill="1" applyBorder="1" applyAlignment="1">
      <alignment horizontal="right"/>
    </xf>
    <xf numFmtId="168" fontId="5" fillId="2" borderId="7" xfId="0" applyNumberFormat="1" applyFont="1" applyFill="1" applyBorder="1" applyAlignment="1">
      <alignment horizontal="right"/>
    </xf>
    <xf numFmtId="166" fontId="5" fillId="2" borderId="15" xfId="0" applyNumberFormat="1" applyFont="1" applyFill="1" applyBorder="1" applyAlignment="1">
      <alignment horizontal="right"/>
    </xf>
    <xf numFmtId="0" fontId="0" fillId="0" borderId="11" xfId="0" applyFill="1" applyBorder="1"/>
    <xf numFmtId="0" fontId="8" fillId="0" borderId="8" xfId="0" applyFont="1" applyFill="1" applyBorder="1" applyAlignment="1">
      <alignment horizontal="center" wrapText="1"/>
    </xf>
    <xf numFmtId="0" fontId="8" fillId="0" borderId="10" xfId="0" applyFont="1" applyFill="1" applyBorder="1" applyAlignment="1">
      <alignment horizontal="center" wrapText="1"/>
    </xf>
    <xf numFmtId="0" fontId="5" fillId="0" borderId="11" xfId="0" applyFont="1" applyFill="1" applyBorder="1" applyAlignment="1">
      <alignment vertical="top" wrapText="1"/>
    </xf>
    <xf numFmtId="167" fontId="0" fillId="0" borderId="7" xfId="0" applyNumberFormat="1" applyFill="1" applyBorder="1"/>
    <xf numFmtId="167" fontId="5" fillId="0" borderId="7" xfId="0" applyNumberFormat="1" applyFont="1" applyFill="1" applyBorder="1" applyAlignment="1">
      <alignment horizontal="right"/>
    </xf>
    <xf numFmtId="167" fontId="0" fillId="0" borderId="12" xfId="0" applyNumberFormat="1" applyBorder="1"/>
    <xf numFmtId="0" fontId="5" fillId="0" borderId="11" xfId="0" applyFont="1" applyFill="1" applyBorder="1" applyAlignment="1">
      <alignment vertical="top"/>
    </xf>
    <xf numFmtId="0" fontId="5" fillId="2" borderId="11" xfId="0" applyFont="1" applyFill="1" applyBorder="1" applyAlignment="1">
      <alignment vertical="top" wrapText="1"/>
    </xf>
    <xf numFmtId="167" fontId="0" fillId="2" borderId="7" xfId="0" applyNumberFormat="1" applyFill="1" applyBorder="1"/>
    <xf numFmtId="167" fontId="0" fillId="2" borderId="12" xfId="0" applyNumberFormat="1" applyFill="1" applyBorder="1"/>
    <xf numFmtId="0" fontId="5" fillId="2" borderId="11" xfId="0" applyFont="1" applyFill="1" applyBorder="1" applyAlignment="1">
      <alignment vertical="top"/>
    </xf>
    <xf numFmtId="167" fontId="5" fillId="2" borderId="7" xfId="0" applyNumberFormat="1" applyFont="1" applyFill="1" applyBorder="1" applyAlignment="1">
      <alignment horizontal="right"/>
    </xf>
    <xf numFmtId="167" fontId="5" fillId="2" borderId="14" xfId="0" applyNumberFormat="1" applyFont="1" applyFill="1" applyBorder="1" applyAlignment="1">
      <alignment horizontal="right"/>
    </xf>
    <xf numFmtId="0" fontId="0" fillId="0" borderId="7" xfId="0" applyFont="1" applyFill="1" applyBorder="1"/>
    <xf numFmtId="0" fontId="0" fillId="0" borderId="11" xfId="0" applyFont="1" applyFill="1" applyBorder="1"/>
    <xf numFmtId="0" fontId="8" fillId="0" borderId="9" xfId="0" applyFont="1" applyFill="1" applyBorder="1" applyAlignment="1">
      <alignment vertical="center"/>
    </xf>
    <xf numFmtId="0" fontId="5" fillId="0" borderId="10" xfId="0" applyFont="1" applyFill="1" applyBorder="1" applyAlignment="1">
      <alignment horizontal="center" vertical="center" wrapText="1"/>
    </xf>
    <xf numFmtId="0" fontId="0" fillId="2" borderId="11" xfId="0" applyFont="1" applyFill="1" applyBorder="1"/>
    <xf numFmtId="0" fontId="0" fillId="2" borderId="13" xfId="0" applyFont="1" applyFill="1" applyBorder="1"/>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5" fillId="0" borderId="11" xfId="0" applyFont="1" applyFill="1" applyBorder="1"/>
    <xf numFmtId="0" fontId="5" fillId="2" borderId="11" xfId="0" applyFont="1" applyFill="1" applyBorder="1"/>
    <xf numFmtId="0" fontId="0" fillId="0" borderId="8" xfId="0" applyFont="1" applyFill="1" applyBorder="1"/>
    <xf numFmtId="0" fontId="0" fillId="0" borderId="0" xfId="0" applyFont="1" applyFill="1" applyAlignment="1">
      <alignment horizontal="right"/>
    </xf>
    <xf numFmtId="0" fontId="5" fillId="0" borderId="11" xfId="0" applyFont="1" applyFill="1" applyBorder="1" applyAlignment="1">
      <alignment horizontal="left" vertical="center"/>
    </xf>
    <xf numFmtId="164" fontId="5" fillId="0" borderId="12" xfId="0" applyNumberFormat="1" applyFont="1" applyFill="1" applyBorder="1" applyAlignment="1">
      <alignment horizontal="right" vertical="center"/>
    </xf>
    <xf numFmtId="0" fontId="5" fillId="0" borderId="12" xfId="0" applyFont="1" applyFill="1" applyBorder="1" applyAlignment="1">
      <alignment horizontal="right"/>
    </xf>
    <xf numFmtId="0" fontId="5" fillId="2" borderId="11" xfId="0" applyFont="1" applyFill="1" applyBorder="1" applyAlignment="1">
      <alignment horizontal="left" vertical="center"/>
    </xf>
    <xf numFmtId="164" fontId="5" fillId="2" borderId="12" xfId="0" applyNumberFormat="1" applyFont="1" applyFill="1" applyBorder="1" applyAlignment="1">
      <alignment horizontal="right" vertical="center"/>
    </xf>
    <xf numFmtId="0" fontId="5" fillId="2" borderId="12" xfId="0" applyFont="1" applyFill="1" applyBorder="1" applyAlignment="1">
      <alignment horizontal="right"/>
    </xf>
    <xf numFmtId="0" fontId="5" fillId="0" borderId="11" xfId="0" applyFont="1" applyFill="1" applyBorder="1" applyAlignment="1"/>
    <xf numFmtId="2" fontId="5" fillId="0" borderId="7" xfId="0" applyNumberFormat="1" applyFont="1" applyFill="1" applyBorder="1" applyAlignment="1">
      <alignment horizontal="right"/>
    </xf>
    <xf numFmtId="170" fontId="5" fillId="0" borderId="7" xfId="3" applyNumberFormat="1" applyFont="1" applyFill="1" applyBorder="1" applyAlignment="1">
      <alignment horizontal="right"/>
    </xf>
    <xf numFmtId="0" fontId="5" fillId="0" borderId="7" xfId="0" applyNumberFormat="1" applyFont="1" applyFill="1" applyBorder="1" applyAlignment="1">
      <alignment horizontal="right"/>
    </xf>
    <xf numFmtId="0" fontId="5" fillId="0" borderId="7" xfId="0" applyFont="1" applyFill="1" applyBorder="1"/>
    <xf numFmtId="167" fontId="5" fillId="0" borderId="12" xfId="0" applyNumberFormat="1" applyFont="1" applyFill="1" applyBorder="1"/>
    <xf numFmtId="170" fontId="5" fillId="0" borderId="7" xfId="3" applyNumberFormat="1" applyFont="1" applyFill="1" applyBorder="1" applyAlignment="1">
      <alignment horizontal="right" vertical="center"/>
    </xf>
    <xf numFmtId="0" fontId="5" fillId="2" borderId="11" xfId="0" applyFont="1" applyFill="1" applyBorder="1" applyAlignment="1"/>
    <xf numFmtId="2" fontId="5" fillId="2" borderId="7" xfId="0" applyNumberFormat="1" applyFont="1" applyFill="1" applyBorder="1" applyAlignment="1">
      <alignment horizontal="right"/>
    </xf>
    <xf numFmtId="170" fontId="5" fillId="2" borderId="7" xfId="3" applyNumberFormat="1" applyFont="1" applyFill="1" applyBorder="1" applyAlignment="1">
      <alignment horizontal="right" vertical="center"/>
    </xf>
    <xf numFmtId="0" fontId="5" fillId="2" borderId="7" xfId="0" applyFont="1" applyFill="1" applyBorder="1"/>
    <xf numFmtId="167" fontId="5" fillId="2" borderId="12" xfId="0" applyNumberFormat="1" applyFont="1" applyFill="1" applyBorder="1"/>
    <xf numFmtId="170" fontId="5" fillId="2" borderId="7" xfId="3" applyNumberFormat="1" applyFont="1" applyFill="1" applyBorder="1" applyAlignment="1">
      <alignment horizontal="right"/>
    </xf>
    <xf numFmtId="0" fontId="5" fillId="2" borderId="7" xfId="0" applyNumberFormat="1" applyFont="1" applyFill="1" applyBorder="1" applyAlignment="1">
      <alignment horizontal="right"/>
    </xf>
    <xf numFmtId="0" fontId="5" fillId="2" borderId="13" xfId="0" applyFont="1" applyFill="1" applyBorder="1" applyAlignment="1"/>
    <xf numFmtId="2" fontId="5" fillId="2" borderId="14" xfId="0" applyNumberFormat="1" applyFont="1" applyFill="1" applyBorder="1" applyAlignment="1">
      <alignment horizontal="right"/>
    </xf>
    <xf numFmtId="0" fontId="5" fillId="2" borderId="14" xfId="0" applyFont="1" applyFill="1" applyBorder="1"/>
    <xf numFmtId="167" fontId="5" fillId="2" borderId="15" xfId="0" applyNumberFormat="1" applyFont="1" applyFill="1" applyBorder="1"/>
    <xf numFmtId="0" fontId="8" fillId="0" borderId="17" xfId="0" applyFont="1" applyFill="1" applyBorder="1" applyAlignment="1"/>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5" fillId="0" borderId="20" xfId="0" applyFont="1" applyFill="1" applyBorder="1" applyAlignment="1">
      <alignment vertical="top"/>
    </xf>
    <xf numFmtId="166" fontId="5" fillId="0" borderId="16" xfId="0" applyNumberFormat="1" applyFont="1" applyFill="1" applyBorder="1" applyAlignment="1">
      <alignment horizontal="right"/>
    </xf>
    <xf numFmtId="166" fontId="5" fillId="0" borderId="21" xfId="0" applyNumberFormat="1" applyFont="1" applyFill="1" applyBorder="1" applyAlignment="1">
      <alignment horizontal="right"/>
    </xf>
    <xf numFmtId="0" fontId="5" fillId="2" borderId="20" xfId="0" applyFont="1" applyFill="1" applyBorder="1" applyAlignment="1">
      <alignment vertical="top"/>
    </xf>
    <xf numFmtId="166" fontId="5" fillId="2" borderId="16" xfId="0" applyNumberFormat="1" applyFont="1" applyFill="1" applyBorder="1" applyAlignment="1">
      <alignment horizontal="right"/>
    </xf>
    <xf numFmtId="166" fontId="5" fillId="2" borderId="21" xfId="0" applyNumberFormat="1" applyFont="1" applyFill="1" applyBorder="1" applyAlignment="1">
      <alignment horizontal="right"/>
    </xf>
    <xf numFmtId="0" fontId="5" fillId="0" borderId="20" xfId="0" applyFont="1" applyFill="1" applyBorder="1"/>
    <xf numFmtId="0" fontId="5" fillId="2" borderId="20" xfId="0" applyFont="1" applyFill="1" applyBorder="1"/>
    <xf numFmtId="0" fontId="5" fillId="2" borderId="22" xfId="0" applyFont="1" applyFill="1" applyBorder="1" applyAlignment="1">
      <alignment vertical="top"/>
    </xf>
    <xf numFmtId="166" fontId="5" fillId="2" borderId="23" xfId="0" applyNumberFormat="1" applyFont="1" applyFill="1" applyBorder="1" applyAlignment="1">
      <alignment horizontal="right"/>
    </xf>
    <xf numFmtId="0" fontId="8" fillId="0" borderId="17" xfId="0" applyFont="1" applyFill="1" applyBorder="1" applyAlignment="1">
      <alignment vertical="center"/>
    </xf>
    <xf numFmtId="0" fontId="5" fillId="0" borderId="20" xfId="0" applyFont="1" applyFill="1" applyBorder="1" applyAlignment="1"/>
    <xf numFmtId="0" fontId="5" fillId="2" borderId="20" xfId="0" applyFont="1" applyFill="1" applyBorder="1" applyAlignment="1"/>
    <xf numFmtId="0" fontId="5" fillId="0" borderId="0" xfId="0" applyFont="1" applyAlignment="1"/>
    <xf numFmtId="0" fontId="5" fillId="0" borderId="0" xfId="0" applyFont="1" applyAlignment="1">
      <alignment horizontal="center" vertical="center"/>
    </xf>
    <xf numFmtId="0" fontId="5" fillId="0" borderId="0" xfId="0" applyFont="1"/>
    <xf numFmtId="0" fontId="8" fillId="0" borderId="17" xfId="0" applyFont="1" applyFill="1" applyBorder="1" applyAlignment="1">
      <alignment horizontal="left" vertical="center"/>
    </xf>
    <xf numFmtId="0" fontId="0" fillId="0" borderId="20" xfId="0" applyFont="1" applyFill="1" applyBorder="1"/>
    <xf numFmtId="169" fontId="5" fillId="0" borderId="16" xfId="0" applyNumberFormat="1" applyFont="1" applyFill="1" applyBorder="1" applyAlignment="1">
      <alignment horizontal="right"/>
    </xf>
    <xf numFmtId="2" fontId="5" fillId="0" borderId="16" xfId="0" applyNumberFormat="1" applyFont="1" applyFill="1" applyBorder="1"/>
    <xf numFmtId="169" fontId="5" fillId="0" borderId="21" xfId="0" applyNumberFormat="1" applyFont="1" applyFill="1" applyBorder="1" applyAlignment="1">
      <alignment horizontal="right"/>
    </xf>
    <xf numFmtId="169" fontId="5" fillId="2" borderId="16" xfId="0" applyNumberFormat="1" applyFont="1" applyFill="1" applyBorder="1" applyAlignment="1">
      <alignment horizontal="right"/>
    </xf>
    <xf numFmtId="2" fontId="5" fillId="2" borderId="16" xfId="0" applyNumberFormat="1" applyFont="1" applyFill="1" applyBorder="1"/>
    <xf numFmtId="169" fontId="5" fillId="2" borderId="21" xfId="0" applyNumberFormat="1" applyFont="1" applyFill="1" applyBorder="1" applyAlignment="1">
      <alignment horizontal="right"/>
    </xf>
    <xf numFmtId="0" fontId="0" fillId="2" borderId="20" xfId="0" applyFont="1" applyFill="1" applyBorder="1"/>
    <xf numFmtId="0" fontId="0" fillId="2" borderId="22" xfId="0" applyFont="1" applyFill="1" applyBorder="1"/>
    <xf numFmtId="0" fontId="8" fillId="0" borderId="17" xfId="0" applyFont="1" applyBorder="1" applyAlignment="1">
      <alignment horizontal="left" vertical="center" wrapText="1"/>
    </xf>
    <xf numFmtId="0" fontId="8" fillId="0" borderId="19" xfId="0" applyFont="1" applyBorder="1" applyAlignment="1">
      <alignment horizontal="center" vertical="center" wrapText="1"/>
    </xf>
    <xf numFmtId="0" fontId="5" fillId="0" borderId="20" xfId="0" applyFont="1" applyBorder="1" applyAlignment="1">
      <alignment vertical="top" wrapText="1"/>
    </xf>
    <xf numFmtId="164" fontId="5" fillId="0" borderId="21" xfId="0" applyNumberFormat="1" applyFont="1" applyBorder="1" applyAlignment="1"/>
    <xf numFmtId="0" fontId="5" fillId="2" borderId="20" xfId="0" applyFont="1" applyFill="1" applyBorder="1" applyAlignment="1">
      <alignment vertical="top" wrapText="1"/>
    </xf>
    <xf numFmtId="164" fontId="5" fillId="2" borderId="21" xfId="0" applyNumberFormat="1" applyFont="1" applyFill="1" applyBorder="1"/>
    <xf numFmtId="164" fontId="5" fillId="0" borderId="21" xfId="0" applyNumberFormat="1" applyFont="1" applyBorder="1"/>
    <xf numFmtId="0" fontId="5" fillId="0" borderId="21" xfId="0" applyFont="1" applyBorder="1"/>
    <xf numFmtId="0" fontId="5" fillId="2" borderId="22" xfId="0" applyFont="1" applyFill="1" applyBorder="1" applyAlignment="1">
      <alignment vertical="top" wrapText="1"/>
    </xf>
    <xf numFmtId="0" fontId="5" fillId="2" borderId="24" xfId="0" applyFont="1" applyFill="1" applyBorder="1"/>
    <xf numFmtId="0" fontId="9" fillId="0" borderId="20" xfId="0" applyFont="1" applyFill="1" applyBorder="1" applyAlignment="1">
      <alignment vertical="top"/>
    </xf>
    <xf numFmtId="0" fontId="9" fillId="2" borderId="20" xfId="0" applyFont="1" applyFill="1" applyBorder="1" applyAlignment="1">
      <alignment vertical="top"/>
    </xf>
    <xf numFmtId="0" fontId="5" fillId="2" borderId="23" xfId="0" applyFont="1" applyFill="1" applyBorder="1" applyAlignment="1">
      <alignment horizontal="right"/>
    </xf>
    <xf numFmtId="164" fontId="5" fillId="2" borderId="23" xfId="0" applyNumberFormat="1" applyFont="1" applyFill="1" applyBorder="1" applyAlignment="1">
      <alignment horizontal="right"/>
    </xf>
    <xf numFmtId="2" fontId="5" fillId="0" borderId="16" xfId="0" applyNumberFormat="1" applyFont="1" applyFill="1" applyBorder="1" applyAlignment="1">
      <alignment horizontal="right"/>
    </xf>
    <xf numFmtId="164" fontId="5" fillId="0" borderId="16" xfId="0" applyNumberFormat="1" applyFont="1" applyFill="1" applyBorder="1" applyAlignment="1">
      <alignment horizontal="right"/>
    </xf>
    <xf numFmtId="164" fontId="5" fillId="0" borderId="21" xfId="0" applyNumberFormat="1" applyFont="1" applyFill="1" applyBorder="1" applyAlignment="1">
      <alignment horizontal="right"/>
    </xf>
    <xf numFmtId="164" fontId="5" fillId="2" borderId="16" xfId="0" applyNumberFormat="1" applyFont="1" applyFill="1" applyBorder="1" applyAlignment="1">
      <alignment horizontal="right"/>
    </xf>
    <xf numFmtId="164" fontId="5" fillId="2" borderId="21" xfId="0" applyNumberFormat="1" applyFont="1" applyFill="1" applyBorder="1" applyAlignment="1">
      <alignment horizontal="right"/>
    </xf>
    <xf numFmtId="164" fontId="5" fillId="2" borderId="24" xfId="0" applyNumberFormat="1" applyFont="1" applyFill="1" applyBorder="1" applyAlignment="1">
      <alignment horizontal="right"/>
    </xf>
    <xf numFmtId="0" fontId="0" fillId="0" borderId="0" xfId="0" applyAlignment="1">
      <alignment horizontal="center"/>
    </xf>
    <xf numFmtId="0" fontId="0" fillId="0" borderId="25" xfId="0" applyBorder="1"/>
    <xf numFmtId="0" fontId="0" fillId="0" borderId="20" xfId="0" applyFont="1" applyBorder="1"/>
    <xf numFmtId="0" fontId="0" fillId="0" borderId="21" xfId="0" applyFont="1" applyBorder="1"/>
    <xf numFmtId="0" fontId="0" fillId="0" borderId="21" xfId="0" applyFont="1" applyBorder="1" applyAlignment="1">
      <alignment horizontal="right"/>
    </xf>
    <xf numFmtId="0" fontId="8" fillId="0" borderId="17" xfId="0" applyFont="1" applyBorder="1" applyAlignment="1">
      <alignment vertical="center"/>
    </xf>
    <xf numFmtId="0" fontId="0" fillId="2" borderId="21" xfId="0" applyFont="1" applyFill="1" applyBorder="1"/>
    <xf numFmtId="0" fontId="5" fillId="0" borderId="16" xfId="0" applyFont="1" applyFill="1" applyBorder="1" applyAlignment="1">
      <alignment horizontal="right"/>
    </xf>
    <xf numFmtId="0" fontId="5" fillId="2" borderId="16" xfId="0" applyFont="1" applyFill="1" applyBorder="1" applyAlignment="1">
      <alignment horizontal="right"/>
    </xf>
    <xf numFmtId="0" fontId="0" fillId="0" borderId="16" xfId="0" applyFont="1" applyFill="1" applyBorder="1" applyAlignment="1">
      <alignment horizontal="right"/>
    </xf>
    <xf numFmtId="0" fontId="8" fillId="3" borderId="17" xfId="0" applyFont="1" applyFill="1" applyBorder="1" applyAlignment="1">
      <alignment vertical="center"/>
    </xf>
    <xf numFmtId="0" fontId="8" fillId="0" borderId="18" xfId="0" applyFont="1" applyBorder="1" applyAlignment="1">
      <alignment horizontal="center" vertical="center" wrapText="1"/>
    </xf>
    <xf numFmtId="0" fontId="2" fillId="0" borderId="0" xfId="0" applyFont="1" applyAlignment="1">
      <alignment horizontal="center" vertical="center"/>
    </xf>
    <xf numFmtId="0" fontId="2" fillId="0" borderId="16" xfId="0" applyFont="1" applyFill="1" applyBorder="1" applyAlignment="1">
      <alignment horizontal="right" vertical="center"/>
    </xf>
    <xf numFmtId="0" fontId="0" fillId="0" borderId="0" xfId="0" applyFill="1" applyBorder="1"/>
    <xf numFmtId="0" fontId="5" fillId="0" borderId="20" xfId="0" applyFont="1" applyBorder="1" applyAlignment="1">
      <alignment vertical="top"/>
    </xf>
    <xf numFmtId="168" fontId="5" fillId="0" borderId="21" xfId="0" applyNumberFormat="1" applyFont="1" applyBorder="1" applyAlignment="1">
      <alignment horizontal="right" wrapText="1"/>
    </xf>
    <xf numFmtId="168" fontId="5" fillId="2" borderId="21" xfId="0" applyNumberFormat="1" applyFont="1" applyFill="1" applyBorder="1" applyAlignment="1">
      <alignment horizontal="right" wrapText="1"/>
    </xf>
    <xf numFmtId="164" fontId="0" fillId="0" borderId="21" xfId="0" applyNumberFormat="1" applyBorder="1"/>
    <xf numFmtId="0" fontId="0" fillId="0" borderId="20" xfId="0" applyFont="1" applyBorder="1" applyAlignment="1"/>
    <xf numFmtId="0" fontId="0" fillId="2" borderId="20" xfId="0" applyFont="1" applyFill="1" applyBorder="1" applyAlignment="1"/>
    <xf numFmtId="164" fontId="0" fillId="2" borderId="21" xfId="0" applyNumberFormat="1" applyFill="1" applyBorder="1"/>
    <xf numFmtId="164" fontId="0" fillId="2" borderId="24" xfId="0" applyNumberFormat="1" applyFill="1" applyBorder="1"/>
    <xf numFmtId="0" fontId="0" fillId="0" borderId="0" xfId="0" applyBorder="1"/>
    <xf numFmtId="0" fontId="0" fillId="0" borderId="26" xfId="0" applyBorder="1"/>
    <xf numFmtId="0" fontId="10" fillId="0" borderId="0" xfId="0" applyFont="1"/>
    <xf numFmtId="0" fontId="11" fillId="0" borderId="0" xfId="0" applyFont="1"/>
    <xf numFmtId="0" fontId="11" fillId="0" borderId="0" xfId="0" applyFont="1" applyBorder="1"/>
    <xf numFmtId="0" fontId="10" fillId="0" borderId="0" xfId="0" applyFont="1" applyBorder="1" applyAlignment="1">
      <alignment horizontal="center"/>
    </xf>
    <xf numFmtId="0" fontId="11" fillId="0" borderId="0" xfId="0" applyFont="1" applyBorder="1" applyAlignment="1">
      <alignment horizontal="center"/>
    </xf>
    <xf numFmtId="0" fontId="11" fillId="0" borderId="0" xfId="0" applyFont="1" applyAlignment="1">
      <alignment horizontal="center"/>
    </xf>
    <xf numFmtId="0" fontId="11" fillId="0" borderId="26" xfId="0" applyFont="1" applyBorder="1"/>
    <xf numFmtId="0" fontId="11" fillId="0" borderId="26" xfId="0" applyFont="1" applyBorder="1" applyAlignment="1">
      <alignment horizontal="center"/>
    </xf>
    <xf numFmtId="0" fontId="10" fillId="0" borderId="0" xfId="0" applyFont="1" applyAlignment="1"/>
    <xf numFmtId="0" fontId="11" fillId="0" borderId="0" xfId="0" applyFont="1" applyAlignment="1"/>
    <xf numFmtId="0" fontId="11" fillId="0" borderId="0" xfId="0" applyNumberFormat="1" applyFont="1" applyAlignment="1">
      <alignment horizontal="center"/>
    </xf>
    <xf numFmtId="0" fontId="11" fillId="0" borderId="0" xfId="0" applyFont="1" applyFill="1" applyAlignment="1"/>
    <xf numFmtId="164" fontId="11" fillId="0" borderId="0" xfId="0" applyNumberFormat="1" applyFont="1" applyAlignment="1">
      <alignment horizontal="center"/>
    </xf>
    <xf numFmtId="0" fontId="11" fillId="0" borderId="0" xfId="0" applyNumberFormat="1" applyFont="1" applyFill="1" applyAlignment="1">
      <alignment horizontal="center"/>
    </xf>
    <xf numFmtId="0" fontId="11" fillId="0" borderId="0" xfId="0" applyFont="1" applyFill="1" applyAlignment="1">
      <alignment wrapText="1"/>
    </xf>
    <xf numFmtId="3" fontId="11" fillId="0" borderId="0" xfId="0" applyNumberFormat="1" applyFont="1" applyFill="1" applyAlignment="1">
      <alignment horizontal="center"/>
    </xf>
    <xf numFmtId="0" fontId="11" fillId="0" borderId="0" xfId="0" applyNumberFormat="1" applyFont="1" applyFill="1" applyAlignment="1">
      <alignment horizontal="center" wrapText="1"/>
    </xf>
    <xf numFmtId="0" fontId="13" fillId="0" borderId="0" xfId="0" applyFont="1" applyFill="1" applyAlignment="1"/>
    <xf numFmtId="0" fontId="13" fillId="0" borderId="0" xfId="0" applyNumberFormat="1" applyFont="1" applyFill="1" applyAlignment="1">
      <alignment horizontal="center"/>
    </xf>
    <xf numFmtId="0" fontId="13" fillId="0" borderId="0" xfId="0" applyFont="1" applyAlignment="1"/>
    <xf numFmtId="164" fontId="11" fillId="0" borderId="0" xfId="0" applyNumberFormat="1" applyFont="1" applyFill="1" applyAlignment="1">
      <alignment horizontal="center"/>
    </xf>
    <xf numFmtId="0" fontId="12" fillId="0" borderId="0" xfId="0" applyFont="1" applyBorder="1"/>
    <xf numFmtId="0" fontId="14" fillId="0" borderId="0" xfId="0" applyFont="1" applyBorder="1"/>
    <xf numFmtId="0" fontId="15" fillId="0" borderId="0" xfId="0" applyFont="1" applyBorder="1"/>
    <xf numFmtId="0" fontId="14" fillId="0" borderId="27" xfId="0" applyFont="1" applyBorder="1"/>
    <xf numFmtId="0" fontId="16" fillId="0" borderId="0" xfId="0" applyFont="1" applyBorder="1"/>
    <xf numFmtId="1" fontId="11" fillId="0" borderId="0" xfId="0" applyNumberFormat="1" applyFont="1" applyAlignment="1">
      <alignment horizontal="center"/>
    </xf>
    <xf numFmtId="1" fontId="11" fillId="0" borderId="0" xfId="0" applyNumberFormat="1" applyFont="1" applyFill="1" applyAlignment="1">
      <alignment horizontal="center"/>
    </xf>
    <xf numFmtId="2" fontId="5" fillId="2" borderId="16" xfId="0" applyNumberFormat="1" applyFont="1" applyFill="1" applyBorder="1" applyAlignment="1">
      <alignment horizontal="right"/>
    </xf>
    <xf numFmtId="1" fontId="13" fillId="0" borderId="0" xfId="0" applyNumberFormat="1" applyFont="1" applyFill="1" applyAlignment="1">
      <alignment horizontal="center"/>
    </xf>
    <xf numFmtId="166" fontId="9" fillId="0" borderId="7" xfId="0" applyNumberFormat="1" applyFont="1" applyFill="1" applyBorder="1" applyAlignment="1">
      <alignment horizontal="right"/>
    </xf>
    <xf numFmtId="168" fontId="5" fillId="0" borderId="28" xfId="0" applyNumberFormat="1" applyFont="1" applyBorder="1" applyAlignment="1">
      <alignment horizontal="right" wrapText="1"/>
    </xf>
    <xf numFmtId="164" fontId="5" fillId="0" borderId="21" xfId="0" applyNumberFormat="1" applyFont="1" applyFill="1" applyBorder="1"/>
    <xf numFmtId="20" fontId="0" fillId="0" borderId="0" xfId="0" applyNumberFormat="1"/>
    <xf numFmtId="49" fontId="0" fillId="0" borderId="0" xfId="0" applyNumberFormat="1"/>
    <xf numFmtId="168" fontId="5" fillId="0" borderId="16" xfId="0" applyNumberFormat="1" applyFont="1" applyFill="1" applyBorder="1" applyAlignment="1">
      <alignment horizontal="right" wrapText="1"/>
    </xf>
    <xf numFmtId="164" fontId="0" fillId="0" borderId="21" xfId="0" applyNumberFormat="1" applyFont="1" applyFill="1" applyBorder="1" applyAlignment="1">
      <alignment horizontal="right"/>
    </xf>
    <xf numFmtId="0" fontId="0" fillId="0" borderId="21" xfId="0" applyFill="1" applyBorder="1"/>
    <xf numFmtId="168" fontId="5" fillId="2" borderId="16" xfId="0" applyNumberFormat="1" applyFont="1" applyFill="1" applyBorder="1" applyAlignment="1">
      <alignment horizontal="right" wrapText="1"/>
    </xf>
    <xf numFmtId="164" fontId="0" fillId="2" borderId="21" xfId="0" applyNumberFormat="1" applyFont="1" applyFill="1" applyBorder="1" applyAlignment="1">
      <alignment horizontal="right"/>
    </xf>
    <xf numFmtId="0" fontId="10" fillId="0" borderId="26" xfId="0" applyFont="1" applyBorder="1" applyAlignment="1">
      <alignment horizontal="center"/>
    </xf>
    <xf numFmtId="0" fontId="13" fillId="0" borderId="0" xfId="0" applyFont="1" applyAlignment="1">
      <alignment wrapText="1"/>
    </xf>
    <xf numFmtId="0" fontId="13" fillId="0" borderId="29" xfId="0" applyFont="1" applyBorder="1" applyAlignment="1">
      <alignment horizontal="left" wrapText="1"/>
    </xf>
    <xf numFmtId="0" fontId="13" fillId="0" borderId="0" xfId="0" applyFont="1" applyAlignment="1">
      <alignment horizontal="left" wrapText="1"/>
    </xf>
    <xf numFmtId="0" fontId="0" fillId="0" borderId="0" xfId="0" applyAlignment="1">
      <alignment horizontal="center"/>
    </xf>
    <xf numFmtId="164" fontId="1" fillId="0" borderId="8" xfId="0" applyNumberFormat="1" applyFont="1" applyFill="1" applyBorder="1" applyAlignment="1">
      <alignment horizontal="right"/>
    </xf>
    <xf numFmtId="168" fontId="5" fillId="2" borderId="28" xfId="0" applyNumberFormat="1" applyFont="1" applyFill="1" applyBorder="1" applyAlignment="1">
      <alignment horizontal="right" wrapText="1"/>
    </xf>
    <xf numFmtId="0" fontId="0" fillId="2" borderId="28" xfId="0" applyFont="1" applyFill="1" applyBorder="1"/>
    <xf numFmtId="0" fontId="0" fillId="2" borderId="24" xfId="0" applyFont="1" applyFill="1" applyBorder="1"/>
    <xf numFmtId="0" fontId="2" fillId="0" borderId="30" xfId="0" applyFont="1" applyBorder="1"/>
    <xf numFmtId="0" fontId="0" fillId="0" borderId="31" xfId="0" applyFont="1" applyBorder="1" applyAlignment="1">
      <alignment vertical="center"/>
    </xf>
    <xf numFmtId="0" fontId="0" fillId="0" borderId="31" xfId="0" applyBorder="1" applyAlignment="1">
      <alignment vertical="center" wrapText="1"/>
    </xf>
    <xf numFmtId="0" fontId="0" fillId="0" borderId="31" xfId="0" applyBorder="1" applyAlignment="1">
      <alignment vertical="center"/>
    </xf>
    <xf numFmtId="0" fontId="0" fillId="0" borderId="32" xfId="0" applyFont="1" applyBorder="1" applyAlignment="1">
      <alignment vertical="center"/>
    </xf>
    <xf numFmtId="0" fontId="0" fillId="0" borderId="32" xfId="0" applyBorder="1" applyAlignment="1">
      <alignment vertical="center" wrapText="1"/>
    </xf>
    <xf numFmtId="0" fontId="0" fillId="0" borderId="32" xfId="0" applyBorder="1" applyAlignment="1">
      <alignment vertical="center"/>
    </xf>
    <xf numFmtId="0" fontId="0" fillId="0" borderId="33" xfId="0" applyBorder="1" applyAlignment="1">
      <alignment vertical="center" wrapText="1"/>
    </xf>
    <xf numFmtId="0" fontId="0" fillId="2" borderId="13" xfId="0" applyFill="1" applyBorder="1"/>
    <xf numFmtId="166" fontId="5" fillId="2" borderId="14" xfId="0" applyNumberFormat="1" applyFont="1" applyFill="1" applyBorder="1" applyAlignment="1">
      <alignment horizontal="right"/>
    </xf>
    <xf numFmtId="0" fontId="5" fillId="2" borderId="13" xfId="0" applyFont="1" applyFill="1" applyBorder="1" applyAlignment="1">
      <alignment vertical="top"/>
    </xf>
    <xf numFmtId="167" fontId="0" fillId="2" borderId="14" xfId="0" applyNumberFormat="1" applyFill="1" applyBorder="1"/>
    <xf numFmtId="167" fontId="0" fillId="2" borderId="15" xfId="0" applyNumberFormat="1" applyFill="1" applyBorder="1"/>
    <xf numFmtId="0" fontId="5" fillId="2" borderId="13" xfId="0" applyFont="1" applyFill="1" applyBorder="1"/>
    <xf numFmtId="0" fontId="5" fillId="0" borderId="7" xfId="0" applyFont="1" applyFill="1" applyBorder="1" applyAlignment="1">
      <alignment horizontal="right" vertical="center"/>
    </xf>
    <xf numFmtId="0" fontId="5" fillId="2" borderId="13" xfId="0" applyFont="1" applyFill="1" applyBorder="1" applyAlignment="1">
      <alignment horizontal="left" vertical="center"/>
    </xf>
    <xf numFmtId="164" fontId="5" fillId="2" borderId="15" xfId="0" applyNumberFormat="1" applyFont="1" applyFill="1" applyBorder="1" applyAlignment="1">
      <alignment horizontal="right" vertical="center"/>
    </xf>
    <xf numFmtId="0" fontId="5" fillId="2" borderId="14" xfId="0" applyNumberFormat="1" applyFont="1" applyFill="1" applyBorder="1" applyAlignment="1">
      <alignment horizontal="right"/>
    </xf>
    <xf numFmtId="0" fontId="5" fillId="2" borderId="14" xfId="0" applyFont="1" applyFill="1" applyBorder="1" applyAlignment="1">
      <alignment horizontal="right"/>
    </xf>
    <xf numFmtId="169" fontId="5" fillId="0" borderId="7" xfId="0" applyNumberFormat="1" applyFont="1" applyFill="1" applyBorder="1" applyAlignment="1">
      <alignment horizontal="right" vertical="center"/>
    </xf>
    <xf numFmtId="169" fontId="5" fillId="2" borderId="7" xfId="0" applyNumberFormat="1" applyFont="1" applyFill="1" applyBorder="1" applyAlignment="1">
      <alignment horizontal="right" vertical="center"/>
    </xf>
    <xf numFmtId="169" fontId="5" fillId="2" borderId="14" xfId="0" applyNumberFormat="1" applyFont="1" applyFill="1" applyBorder="1" applyAlignment="1">
      <alignment horizontal="right" vertical="center"/>
    </xf>
    <xf numFmtId="166" fontId="5" fillId="2" borderId="24" xfId="0" applyNumberFormat="1" applyFont="1" applyFill="1" applyBorder="1" applyAlignment="1">
      <alignment horizontal="right"/>
    </xf>
    <xf numFmtId="0" fontId="5" fillId="2" borderId="22" xfId="0" applyFont="1" applyFill="1" applyBorder="1" applyAlignment="1"/>
    <xf numFmtId="169" fontId="5" fillId="2" borderId="23" xfId="0" applyNumberFormat="1" applyFont="1" applyFill="1" applyBorder="1" applyAlignment="1">
      <alignment horizontal="right"/>
    </xf>
    <xf numFmtId="2" fontId="5" fillId="2" borderId="23" xfId="0" applyNumberFormat="1" applyFont="1" applyFill="1" applyBorder="1" applyAlignment="1">
      <alignment horizontal="right"/>
    </xf>
    <xf numFmtId="169" fontId="5" fillId="2" borderId="24" xfId="0" applyNumberFormat="1" applyFont="1" applyFill="1" applyBorder="1" applyAlignment="1">
      <alignment horizontal="right"/>
    </xf>
    <xf numFmtId="2" fontId="5" fillId="2" borderId="23" xfId="0" applyNumberFormat="1" applyFont="1" applyFill="1" applyBorder="1"/>
    <xf numFmtId="0" fontId="8" fillId="0" borderId="0" xfId="0" applyFont="1" applyAlignment="1">
      <alignment horizontal="center" vertical="center" wrapText="1"/>
    </xf>
    <xf numFmtId="164" fontId="0" fillId="0" borderId="0" xfId="0" applyNumberFormat="1" applyAlignment="1">
      <alignment horizontal="right"/>
    </xf>
    <xf numFmtId="164" fontId="0" fillId="0" borderId="25" xfId="0" applyNumberFormat="1" applyBorder="1" applyAlignment="1">
      <alignment horizontal="right"/>
    </xf>
    <xf numFmtId="0" fontId="17" fillId="0" borderId="0" xfId="0" applyFont="1"/>
    <xf numFmtId="0" fontId="0" fillId="0" borderId="26" xfId="0" quotePrefix="1" applyBorder="1" applyAlignment="1">
      <alignment vertical="center"/>
    </xf>
    <xf numFmtId="0" fontId="0" fillId="0" borderId="26" xfId="0" applyBorder="1" applyAlignment="1">
      <alignment vertical="center" wrapText="1"/>
    </xf>
    <xf numFmtId="0" fontId="0" fillId="0" borderId="32" xfId="0" quotePrefix="1" applyBorder="1" applyAlignment="1">
      <alignment vertical="center"/>
    </xf>
    <xf numFmtId="0" fontId="0" fillId="0" borderId="29" xfId="0" quotePrefix="1" applyBorder="1" applyAlignment="1">
      <alignment vertical="center"/>
    </xf>
    <xf numFmtId="0" fontId="0" fillId="0" borderId="29" xfId="0" applyBorder="1" applyAlignment="1">
      <alignment vertical="center" wrapText="1"/>
    </xf>
    <xf numFmtId="0" fontId="0" fillId="0" borderId="32" xfId="0" applyBorder="1" applyAlignment="1">
      <alignment wrapText="1"/>
    </xf>
    <xf numFmtId="0" fontId="0" fillId="0" borderId="33" xfId="0" quotePrefix="1" applyBorder="1" applyAlignment="1">
      <alignment vertical="center"/>
    </xf>
    <xf numFmtId="0" fontId="0" fillId="0" borderId="33" xfId="0" applyBorder="1" applyAlignment="1">
      <alignment wrapText="1"/>
    </xf>
    <xf numFmtId="0" fontId="2" fillId="0" borderId="0" xfId="0" applyFont="1" applyAlignment="1">
      <alignment horizontal="right"/>
    </xf>
    <xf numFmtId="0" fontId="0" fillId="0" borderId="0" xfId="0" applyAlignment="1">
      <alignment horizontal="right"/>
    </xf>
    <xf numFmtId="164" fontId="2" fillId="0" borderId="0" xfId="0" applyNumberFormat="1" applyFont="1"/>
    <xf numFmtId="2" fontId="2" fillId="0" borderId="0" xfId="0" applyNumberFormat="1" applyFont="1"/>
    <xf numFmtId="0" fontId="2" fillId="0" borderId="0" xfId="0" applyFont="1" applyAlignment="1">
      <alignment wrapText="1"/>
    </xf>
    <xf numFmtId="0" fontId="18" fillId="0" borderId="0" xfId="0" applyFont="1"/>
    <xf numFmtId="0" fontId="13" fillId="0" borderId="29" xfId="0" applyFont="1" applyBorder="1" applyAlignment="1">
      <alignment horizontal="left" vertical="center" wrapText="1"/>
    </xf>
    <xf numFmtId="0" fontId="13" fillId="0" borderId="0" xfId="0" applyFont="1" applyAlignment="1">
      <alignment horizontal="left" vertical="top" wrapText="1"/>
    </xf>
    <xf numFmtId="0" fontId="10" fillId="0" borderId="26" xfId="0" quotePrefix="1" applyFont="1" applyBorder="1" applyAlignment="1">
      <alignment horizontal="center"/>
    </xf>
    <xf numFmtId="0" fontId="10" fillId="0" borderId="26" xfId="0" applyFont="1" applyBorder="1" applyAlignment="1">
      <alignment horizontal="center"/>
    </xf>
  </cellXfs>
  <cellStyles count="4">
    <cellStyle name="Comma" xfId="3" builtinId="3"/>
    <cellStyle name="Hyperlink" xfId="1" builtinId="8"/>
    <cellStyle name="Normal" xfId="0" builtinId="0"/>
    <cellStyle name="Percent" xfId="2" builtinId="5"/>
  </cellStyles>
  <dxfs count="228">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fill>
        <patternFill patternType="solid">
          <fgColor indexed="64"/>
          <bgColor theme="4" tint="0.79998168889431442"/>
        </patternFill>
      </fill>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0" tint="-0.14999847407452621"/>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fill>
        <patternFill patternType="solid">
          <fgColor indexed="64"/>
          <bgColor theme="4" tint="0.79998168889431442"/>
        </patternFill>
      </fill>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0" tint="-0.14999847407452621"/>
        </bottom>
      </border>
    </dxf>
    <dxf>
      <font>
        <b/>
        <i val="0"/>
        <strike val="0"/>
        <condense val="0"/>
        <extend val="0"/>
        <outline val="0"/>
        <shadow val="0"/>
        <u val="none"/>
        <vertAlign val="baseline"/>
        <sz val="11"/>
        <color auto="1"/>
        <name val="Calibri"/>
        <scheme val="minor"/>
      </font>
      <alignment horizontal="center" vertical="center" textRotation="0" wrapText="1" indent="0" justifyLastLine="0" shrinkToFit="0" readingOrder="0"/>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Calibri"/>
        <scheme val="minor"/>
      </font>
    </dxf>
    <dxf>
      <border>
        <bottom style="thin">
          <color theme="0" tint="-0.14999847407452621"/>
        </bottom>
      </border>
    </dxf>
    <dxf>
      <font>
        <strike val="0"/>
        <outline val="0"/>
        <shadow val="0"/>
        <u val="none"/>
        <vertAlign val="baseline"/>
        <sz val="11"/>
        <color auto="1"/>
        <name val="Calibri"/>
        <scheme val="minor"/>
      </font>
      <border diagonalUp="0" diagonalDown="0" outline="0">
        <left style="thin">
          <color theme="0" tint="-0.14999847407452621"/>
        </left>
        <right style="thin">
          <color theme="0" tint="-0.14999847407452621"/>
        </right>
        <top/>
        <bottom/>
      </border>
    </dxf>
    <dxf>
      <font>
        <strike val="0"/>
        <outline val="0"/>
        <shadow val="0"/>
        <u val="none"/>
        <vertAlign val="baseline"/>
        <sz val="11"/>
        <color auto="1"/>
        <name val="Calibri"/>
        <scheme val="minor"/>
      </font>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general" vertical="top" textRotation="0" wrapText="1"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strike val="0"/>
        <outline val="0"/>
        <shadow val="0"/>
        <u val="none"/>
        <vertAlign val="baseline"/>
        <sz val="11"/>
        <color auto="1"/>
        <name val="Calibri"/>
        <scheme val="minor"/>
      </font>
    </dxf>
    <dxf>
      <border>
        <bottom style="thin">
          <color theme="0" tint="-0.14999847407452621"/>
        </bottom>
      </border>
    </dxf>
    <dxf>
      <font>
        <strike val="0"/>
        <outline val="0"/>
        <shadow val="0"/>
        <u val="none"/>
        <vertAlign val="baseline"/>
        <sz val="11"/>
        <color auto="1"/>
        <name val="Calibri"/>
        <scheme val="minor"/>
      </font>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0" indent="0" justifyLastLine="0" shrinkToFit="0" readingOrder="0"/>
      <border diagonalUp="0" diagonalDown="0" outline="0">
        <left/>
        <right style="thin">
          <color theme="0" tint="-0.14999847407452621"/>
        </right>
        <top style="thin">
          <color theme="0" tint="-0.14999847407452621"/>
        </top>
        <bottom style="thin">
          <color theme="0" tint="-0.14999847407452621"/>
        </bottom>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0" indent="0" justifyLastLine="0" shrinkToFit="0" readingOrder="0"/>
    </dxf>
    <dxf>
      <border>
        <bottom style="thin">
          <color theme="0" tint="-0.14999847407452621"/>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numFmt numFmtId="164" formatCode="0.0"/>
      <fill>
        <patternFill patternType="none">
          <fgColor indexed="64"/>
          <bgColor auto="1"/>
        </patternFill>
      </fill>
      <alignment horizontal="right"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8" formatCode="#,##0_ ;\-#,##0\ "/>
      <fill>
        <patternFill patternType="none">
          <fgColor indexed="64"/>
          <bgColor auto="1"/>
        </patternFill>
      </fill>
      <alignment horizontal="right" vertical="bottom" textRotation="0" wrapText="1"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general" vertical="top"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border>
        <bottom style="thin">
          <color theme="0" tint="-0.14999847407452621"/>
        </bottom>
      </border>
    </dxf>
    <dxf>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0" tint="-0.14999847407452621"/>
        </bottom>
      </border>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bottom" textRotation="0" wrapText="0" indent="0" justifyLastLine="0" shrinkToFit="0" readingOrder="0"/>
      <border diagonalUp="0" diagonalDown="0"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0" indent="0" justifyLastLine="0" shrinkToFit="0" readingOrder="0"/>
      <border diagonalUp="0" diagonalDown="0" outline="0">
        <left/>
        <right style="thin">
          <color theme="0" tint="-0.14999847407452621"/>
        </right>
        <top style="thin">
          <color theme="0" tint="-0.14999847407452621"/>
        </top>
        <bottom style="thin">
          <color theme="0" tint="-0.14999847407452621"/>
        </bottom>
      </border>
    </dxf>
    <dxf>
      <border outline="0">
        <top style="thin">
          <color theme="0" tint="-0.14999847407452621"/>
        </top>
      </border>
    </dxf>
    <dxf>
      <border outline="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outline="0">
        <bottom style="thin">
          <color theme="0" tint="-0.14999847407452621"/>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6" formatCode="#,##0.0_ ;\-#,##0.0\ "/>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strike val="0"/>
        <outline val="0"/>
        <shadow val="0"/>
        <u val="none"/>
        <vertAlign val="baseline"/>
        <sz val="11"/>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0" tint="-0.14999847407452621"/>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strike val="0"/>
        <outline val="0"/>
        <shadow val="0"/>
        <u val="none"/>
        <vertAlign val="baseline"/>
        <sz val="11"/>
        <color auto="1"/>
        <name val="Calibri"/>
        <scheme val="minor"/>
      </font>
    </dxf>
    <dxf>
      <border>
        <bottom style="thin">
          <color theme="0" tint="-0.14999847407452621"/>
        </bottom>
      </border>
    </dxf>
    <dxf>
      <font>
        <strike val="0"/>
        <outline val="0"/>
        <shadow val="0"/>
        <u val="none"/>
        <vertAlign val="baseline"/>
        <sz val="11"/>
        <color auto="1"/>
        <name val="Calibri"/>
        <scheme val="minor"/>
      </font>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center" textRotation="0" wrapText="0" indent="0" justifyLastLine="0" shrinkToFit="0" readingOrder="0"/>
      <border diagonalUp="0" diagonalDown="0" outline="0">
        <left style="thin">
          <color theme="2" tint="-9.9978637043366805E-2"/>
        </left>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thin">
          <color theme="2" tint="-9.9978637043366805E-2"/>
        </right>
        <top style="thin">
          <color theme="2" tint="-9.9978637043366805E-2"/>
        </top>
        <bottom style="thin">
          <color theme="2" tint="-9.9978637043366805E-2"/>
        </bottom>
      </border>
    </dxf>
    <dxf>
      <border outline="0">
        <top style="thin">
          <color theme="2" tint="-9.9978637043366805E-2"/>
        </top>
      </border>
    </dxf>
    <dxf>
      <border outline="0">
        <left style="thin">
          <color theme="2" tint="-9.9978637043366805E-2"/>
        </left>
        <right style="thin">
          <color theme="2" tint="-9.9978637043366805E-2"/>
        </right>
        <top style="thin">
          <color theme="2" tint="-9.9978637043366805E-2"/>
        </top>
        <bottom style="thin">
          <color theme="2" tint="-9.9978637043366805E-2"/>
        </bottom>
      </border>
    </dxf>
    <dxf>
      <font>
        <strike val="0"/>
        <outline val="0"/>
        <shadow val="0"/>
        <u val="none"/>
        <vertAlign val="baseline"/>
        <sz val="11"/>
        <color auto="1"/>
        <name val="Calibri"/>
        <scheme val="minor"/>
      </font>
    </dxf>
    <dxf>
      <border outline="0">
        <bottom style="thin">
          <color theme="2" tint="-9.9978637043366805E-2"/>
        </bottom>
      </border>
    </dxf>
    <dxf>
      <font>
        <strike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top style="thin">
          <color theme="2" tint="-9.9978637043366805E-2"/>
        </top>
      </border>
    </dxf>
    <dxf>
      <border diagonalUp="0" diagonalDown="0">
        <left style="thin">
          <color theme="2" tint="-9.9978637043366805E-2"/>
        </left>
        <right style="thin">
          <color theme="2" tint="-9.9978637043366805E-2"/>
        </right>
        <top style="thin">
          <color theme="2" tint="-9.9978637043366805E-2"/>
        </top>
        <bottom style="thin">
          <color theme="2" tint="-9.9978637043366805E-2"/>
        </bottom>
      </border>
    </dxf>
    <dxf>
      <font>
        <strike val="0"/>
        <outline val="0"/>
        <shadow val="0"/>
        <u val="none"/>
        <vertAlign val="baseline"/>
        <sz val="11"/>
        <color auto="1"/>
        <name val="Calibri"/>
        <scheme val="minor"/>
      </font>
    </dxf>
    <dxf>
      <border>
        <bottom style="thin">
          <color theme="2" tint="-9.9978637043366805E-2"/>
        </bottom>
      </border>
    </dxf>
    <dxf>
      <font>
        <strike val="0"/>
        <outline val="0"/>
        <shadow val="0"/>
        <u val="none"/>
        <vertAlign val="baseline"/>
        <sz val="11"/>
        <color auto="1"/>
        <name val="Calibri"/>
        <scheme val="minor"/>
      </font>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top style="thin">
          <color theme="2" tint="-9.9978637043366805E-2"/>
        </top>
      </border>
    </dxf>
    <dxf>
      <border diagonalUp="0" diagonalDown="0">
        <left style="thin">
          <color theme="2" tint="-9.9978637043366805E-2"/>
        </left>
        <right style="thin">
          <color theme="2" tint="-9.9978637043366805E-2"/>
        </right>
        <top style="thin">
          <color theme="2" tint="-9.9978637043366805E-2"/>
        </top>
        <bottom style="thin">
          <color theme="2" tint="-9.9978637043366805E-2"/>
        </bottom>
      </border>
    </dxf>
    <dxf>
      <border>
        <bottom style="thin">
          <color theme="2" tint="-9.9978637043366805E-2"/>
        </bottom>
      </border>
    </dxf>
    <dxf>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
      <font>
        <strike val="0"/>
        <outline val="0"/>
        <shadow val="0"/>
        <u val="none"/>
        <vertAlign val="baseline"/>
        <sz val="11"/>
        <color auto="1"/>
        <name val="Calibri"/>
        <scheme val="minor"/>
      </font>
      <numFmt numFmtId="167" formatCode="0.000"/>
      <fill>
        <patternFill patternType="none">
          <fgColor indexed="64"/>
          <bgColor indexed="65"/>
        </patternFill>
      </fill>
      <border diagonalUp="0" diagonalDown="0">
        <left style="thin">
          <color theme="2" tint="-9.9978637043366805E-2"/>
        </left>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strike val="0"/>
        <outline val="0"/>
        <shadow val="0"/>
        <u val="none"/>
        <vertAlign val="baseline"/>
        <sz val="11"/>
        <color auto="1"/>
        <name val="Calibri"/>
        <scheme val="minor"/>
      </font>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strike val="0"/>
        <outline val="0"/>
        <shadow val="0"/>
        <u val="none"/>
        <vertAlign val="baseline"/>
        <sz val="11"/>
        <color auto="1"/>
        <name val="Calibri"/>
        <scheme val="minor"/>
      </font>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strike val="0"/>
        <outline val="0"/>
        <shadow val="0"/>
        <u val="none"/>
        <vertAlign val="baseline"/>
        <sz val="11"/>
        <color auto="1"/>
        <name val="Calibri"/>
        <scheme val="minor"/>
      </font>
      <numFmt numFmtId="2" formatCode="0.00"/>
      <fill>
        <patternFill patternType="none">
          <fgColor indexed="64"/>
          <bgColor indexed="65"/>
        </patternFill>
      </fill>
      <alignment horizontal="right" vertical="bottom"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center"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center"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center"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9" formatCode="#,##0.00_ ;\-#,##0.00\ "/>
      <fill>
        <patternFill patternType="none">
          <fgColor indexed="64"/>
          <bgColor indexed="65"/>
        </patternFill>
      </fill>
      <alignment horizontal="right" vertical="center"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strike val="0"/>
        <outline val="0"/>
        <shadow val="0"/>
        <u val="none"/>
        <vertAlign val="baseline"/>
        <sz val="11"/>
        <color auto="1"/>
        <name val="Calibri"/>
        <scheme val="minor"/>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theme="2" tint="-9.9978637043366805E-2"/>
        </right>
        <top style="thin">
          <color theme="2" tint="-9.9978637043366805E-2"/>
        </top>
        <bottom style="thin">
          <color theme="2" tint="-9.9978637043366805E-2"/>
        </bottom>
      </border>
    </dxf>
    <dxf>
      <border>
        <top style="thin">
          <color theme="2" tint="-9.9978637043366805E-2"/>
        </top>
      </border>
    </dxf>
    <dxf>
      <border diagonalUp="0" diagonalDown="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2" tint="-9.9978637043366805E-2"/>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
      <numFmt numFmtId="167" formatCode="0.000"/>
      <border diagonalUp="0" diagonalDown="0">
        <left style="thin">
          <color theme="2" tint="-9.9978637043366805E-2"/>
        </left>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7" formatCode="0.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numFmt numFmtId="167" formatCode="0.0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numFmt numFmtId="167" formatCode="0.0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numFmt numFmtId="167" formatCode="0.0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numFmt numFmtId="167" formatCode="0.0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0" indent="0" justifyLastLine="0" shrinkToFit="0" readingOrder="0"/>
      <border diagonalUp="0" diagonalDown="0">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top style="thin">
          <color theme="2" tint="-9.9978637043366805E-2"/>
        </top>
      </border>
    </dxf>
    <dxf>
      <border diagonalUp="0" diagonalDown="0">
        <left style="thin">
          <color theme="2" tint="-9.9978637043366805E-2"/>
        </left>
        <right style="thin">
          <color theme="2" tint="-9.9978637043366805E-2"/>
        </right>
        <top style="thin">
          <color theme="2" tint="-9.9978637043366805E-2"/>
        </top>
        <bottom style="thin">
          <color theme="2" tint="-9.9978637043366805E-2"/>
        </bottom>
      </border>
    </dxf>
    <dxf>
      <fill>
        <patternFill patternType="none">
          <fgColor indexed="64"/>
          <bgColor indexed="65"/>
        </patternFill>
      </fill>
    </dxf>
    <dxf>
      <border>
        <bottom style="thin">
          <color theme="2" tint="-9.9978637043366805E-2"/>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1" indent="0" justifyLastLine="0" shrinkToFit="0" readingOrder="0"/>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8" formatCode="#,##0_ ;\-#,##0\ "/>
      <fill>
        <patternFill patternType="none">
          <fgColor indexed="64"/>
          <bgColor auto="1"/>
        </patternFill>
      </fill>
      <alignment horizontal="right" vertical="bottom"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diagonalUp="0" diagonalDown="0">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top style="thin">
          <color theme="2" tint="-9.9978637043366805E-2"/>
        </top>
      </border>
    </dxf>
    <dxf>
      <border diagonalUp="0" diagonalDown="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2" tint="-9.9978637043366805E-2"/>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theme="1"/>
        <name val="Calibri"/>
        <scheme val="minor"/>
      </font>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theme="1"/>
        <name val="Calibri"/>
        <scheme val="minor"/>
      </font>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rgb="FFD9D9D9"/>
        </top>
      </border>
    </dxf>
    <dxf>
      <border diagonalUp="0" diagonalDown="0">
        <left style="thin">
          <color rgb="FFD9D9D9"/>
        </left>
        <right style="thin">
          <color rgb="FFD9D9D9"/>
        </right>
        <top style="thin">
          <color rgb="FFD9D9D9"/>
        </top>
        <bottom style="thin">
          <color rgb="FFD9D9D9"/>
        </bottom>
      </border>
    </dxf>
    <dxf>
      <font>
        <b val="0"/>
        <i val="0"/>
        <strike val="0"/>
        <condense val="0"/>
        <extend val="0"/>
        <outline val="0"/>
        <shadow val="0"/>
        <u val="none"/>
        <vertAlign val="baseline"/>
        <sz val="11"/>
        <color rgb="FF000000"/>
        <name val="Calibri"/>
        <scheme val="none"/>
      </font>
    </dxf>
    <dxf>
      <border>
        <bottom style="thin">
          <color rgb="FFD9D9D9"/>
        </bottom>
      </border>
    </dxf>
    <dxf>
      <font>
        <strike val="0"/>
        <outline val="0"/>
        <shadow val="0"/>
        <u val="none"/>
        <vertAlign val="baseline"/>
        <sz val="11"/>
        <color auto="1"/>
        <name val="Calibri"/>
        <scheme val="minor"/>
      </font>
      <border diagonalUp="0" diagonalDown="0" outline="0">
        <left style="thin">
          <color theme="0" tint="-0.14999847407452621"/>
        </left>
        <right style="thin">
          <color theme="0" tint="-0.14999847407452621"/>
        </right>
        <top/>
        <bottom/>
      </border>
    </dxf>
    <dxf>
      <numFmt numFmtId="164" formatCode="0.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general" vertical="top"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border>
        <bottom style="thin">
          <color theme="0" tint="-0.14999847407452621"/>
        </bottom>
      </border>
    </dxf>
    <dxf>
      <font>
        <strike val="0"/>
        <outline val="0"/>
        <shadow val="0"/>
        <u val="none"/>
        <vertAlign val="baseline"/>
        <sz val="11"/>
        <color auto="1"/>
        <name val="Calibri"/>
        <scheme val="minor"/>
      </font>
      <border diagonalUp="0" diagonalDown="0">
        <left style="thin">
          <color theme="0" tint="-0.14999847407452621"/>
        </left>
        <right style="thin">
          <color theme="0" tint="-0.14999847407452621"/>
        </right>
        <top/>
        <bottom/>
        <vertical style="thin">
          <color theme="0" tint="-0.14999847407452621"/>
        </vertical>
        <horizontal style="thin">
          <color theme="0" tint="-0.14999847407452621"/>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1" indent="0" justifyLastLine="0" shrinkToFit="0" readingOrder="0"/>
      <border diagonalUp="0" diagonalDown="0">
        <left style="thin">
          <color rgb="FFC0C0C0"/>
        </left>
        <right/>
        <top style="thin">
          <color rgb="FFC0C0C0"/>
        </top>
        <bottom style="thin">
          <color rgb="FFC0C0C0"/>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left/>
        <right style="thin">
          <color rgb="FFC0C0C0"/>
        </right>
        <top style="thin">
          <color rgb="FFC0C0C0"/>
        </top>
        <bottom style="thin">
          <color rgb="FFC0C0C0"/>
        </bottom>
        <vertical/>
        <horizontal/>
      </border>
    </dxf>
    <dxf>
      <border outline="0">
        <top style="thin">
          <color rgb="FFC0C0C0"/>
        </top>
      </border>
    </dxf>
    <dxf>
      <border outline="0">
        <left style="thin">
          <color rgb="FFC0C0C0"/>
        </left>
        <right style="thin">
          <color rgb="FFC0C0C0"/>
        </right>
        <top style="thin">
          <color rgb="FFC0C0C0"/>
        </top>
        <bottom style="thin">
          <color rgb="FFC0C0C0"/>
        </bottom>
      </border>
    </dxf>
    <dxf>
      <border outline="0">
        <bottom style="thin">
          <color rgb="FFC0C0C0"/>
        </bottom>
      </border>
    </dxf>
    <dxf>
      <font>
        <b val="0"/>
        <i val="0"/>
        <strike val="0"/>
        <condense val="0"/>
        <extend val="0"/>
        <outline val="0"/>
        <shadow val="0"/>
        <u val="none"/>
        <vertAlign val="baseline"/>
        <sz val="11"/>
        <color theme="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4" formatCode="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ill>
        <patternFill patternType="solid">
          <fgColor indexed="64"/>
          <bgColor theme="4" tint="0.79998168889431442"/>
        </patternFill>
      </fill>
      <border diagonalUp="0" diagonalDown="0">
        <left style="thin">
          <color theme="0" tint="-0.14999847407452621"/>
        </left>
        <right/>
        <top style="thin">
          <color theme="0" tint="-0.14999847407452621"/>
        </top>
        <bottom style="thin">
          <color theme="0" tint="-0.14999847407452621"/>
        </bottom>
        <vertical/>
        <horizontal/>
      </border>
    </dxf>
    <dxf>
      <numFmt numFmtId="164" formatCode="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numFmt numFmtId="164" formatCode="0.0"/>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color auto="1"/>
      </font>
      <numFmt numFmtId="168" formatCode="#,##0_ ;\-#,##0\ "/>
      <fill>
        <patternFill patternType="solid">
          <fgColor indexed="64"/>
          <bgColor theme="4" tint="0.79998168889431442"/>
        </patternFill>
      </fill>
      <alignment horizontal="right" vertical="bottom" textRotation="0" wrapText="1" indent="0" justifyLastLine="0" shrinkToFit="0" readingOrder="0"/>
      <border diagonalUp="0" diagonalDown="0">
        <left style="thin">
          <color theme="0" tint="-0.14999847407452621"/>
        </left>
        <right/>
        <top style="thin">
          <color theme="0" tint="-0.14999847407452621"/>
        </top>
        <bottom style="thin">
          <color theme="0" tint="-0.14999847407452621"/>
        </bottom>
        <vertical/>
        <horizontal/>
      </border>
    </dxf>
    <dxf>
      <numFmt numFmtId="2" formatCode="0.00"/>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2" formatCode="0.00"/>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theme="1"/>
        <name val="Calibri"/>
        <scheme val="none"/>
      </font>
      <numFmt numFmtId="164"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theme="2" tint="-9.9978637043366805E-2"/>
        </left>
        <right style="thin">
          <color theme="2" tint="-9.9978637043366805E-2"/>
        </right>
        <top style="thin">
          <color theme="2" tint="-9.9978637043366805E-2"/>
        </top>
        <bottom style="thin">
          <color theme="2" tint="-9.9978637043366805E-2"/>
        </bottom>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Calibri"/>
        <scheme val="minor"/>
      </font>
      <numFmt numFmtId="165" formatCode="0.0%"/>
      <fill>
        <patternFill patternType="none">
          <fgColor indexed="64"/>
          <bgColor indexed="65"/>
        </patternFill>
      </fill>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numFmt numFmtId="166" formatCode="#,##0.0_ ;\-#,##0.0\ "/>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horizontal/>
      </border>
    </dxf>
    <dxf>
      <font>
        <b val="0"/>
        <i val="0"/>
        <strike val="0"/>
        <condense val="0"/>
        <extend val="0"/>
        <outline val="0"/>
        <shadow val="0"/>
        <u val="none"/>
        <vertAlign val="baseline"/>
        <sz val="11"/>
        <color auto="1"/>
        <name val="Calibri"/>
        <scheme val="minor"/>
      </font>
      <fill>
        <patternFill patternType="solid">
          <fgColor indexed="64"/>
          <bgColor theme="4" tint="0.79998168889431442"/>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right" vertical="bottom" textRotation="0" wrapText="0"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top"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style="thin">
          <color theme="2" tint="-9.9978637043366805E-2"/>
        </vertical>
        <horizontal style="thin">
          <color theme="2" tint="-9.9978637043366805E-2"/>
        </horizontal>
      </border>
    </dxf>
    <dxf>
      <border outline="0">
        <left style="thin">
          <color rgb="FFC0C0C0"/>
        </left>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right" vertical="bottom" textRotation="0" wrapText="0" indent="0" justifyLastLine="0" shrinkToFit="0" readingOrder="0"/>
    </dxf>
    <dxf>
      <border>
        <bottom style="thin">
          <color theme="2" tint="-9.9978637043366805E-2"/>
        </bottom>
      </border>
    </dxf>
    <dxf>
      <font>
        <b/>
        <i val="0"/>
        <strike val="0"/>
        <condense val="0"/>
        <extend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bottom/>
        <vertical style="thin">
          <color theme="2" tint="-9.9978637043366805E-2"/>
        </vertical>
        <horizontal style="thin">
          <color theme="2" tint="-9.9978637043366805E-2"/>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73835919559561E-2"/>
          <c:y val="2.9124387680957604E-2"/>
          <c:w val="0.89646925758954332"/>
          <c:h val="0.88523042972952504"/>
        </c:manualLayout>
      </c:layout>
      <c:lineChart>
        <c:grouping val="standard"/>
        <c:varyColors val="0"/>
        <c:ser>
          <c:idx val="0"/>
          <c:order val="0"/>
          <c:spPr>
            <a:ln w="57150" cap="rnd">
              <a:solidFill>
                <a:srgbClr val="C00000"/>
              </a:solidFill>
              <a:round/>
            </a:ln>
            <a:effectLst/>
          </c:spPr>
          <c:marker>
            <c:symbol val="none"/>
          </c:marker>
          <c:cat>
            <c:numRef>
              <c:f>'Figure 1'!$A$4:$A$44</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'Figure 1'!$E$4:$E$44</c:f>
              <c:numCache>
                <c:formatCode>0.0</c:formatCode>
                <c:ptCount val="41"/>
                <c:pt idx="0">
                  <c:v>7.2654227368081639</c:v>
                </c:pt>
                <c:pt idx="1">
                  <c:v>9.5203554637213905</c:v>
                </c:pt>
                <c:pt idx="2">
                  <c:v>10.397103827845182</c:v>
                </c:pt>
                <c:pt idx="3">
                  <c:v>11.216809716316391</c:v>
                </c:pt>
                <c:pt idx="4">
                  <c:v>10.849237078218549</c:v>
                </c:pt>
                <c:pt idx="5">
                  <c:v>9.740026288271844</c:v>
                </c:pt>
                <c:pt idx="6">
                  <c:v>8.343264947078687</c:v>
                </c:pt>
                <c:pt idx="7">
                  <c:v>8.3042119367202023</c:v>
                </c:pt>
                <c:pt idx="8">
                  <c:v>9.0390343954527808</c:v>
                </c:pt>
                <c:pt idx="9">
                  <c:v>10.01726644665759</c:v>
                </c:pt>
                <c:pt idx="10">
                  <c:v>10.548580928896033</c:v>
                </c:pt>
                <c:pt idx="11">
                  <c:v>11.623172762211839</c:v>
                </c:pt>
                <c:pt idx="12">
                  <c:v>12.42297174871773</c:v>
                </c:pt>
                <c:pt idx="13">
                  <c:v>13.642931173574629</c:v>
                </c:pt>
                <c:pt idx="14">
                  <c:v>13.300941177297835</c:v>
                </c:pt>
                <c:pt idx="15">
                  <c:v>11.037542615908681</c:v>
                </c:pt>
                <c:pt idx="16">
                  <c:v>9.5778957223133308</c:v>
                </c:pt>
                <c:pt idx="17">
                  <c:v>8.5354561995344476</c:v>
                </c:pt>
                <c:pt idx="18">
                  <c:v>7.3755918787131076</c:v>
                </c:pt>
                <c:pt idx="19">
                  <c:v>7.0136341556785249</c:v>
                </c:pt>
                <c:pt idx="20">
                  <c:v>6.6836486333295548</c:v>
                </c:pt>
                <c:pt idx="21">
                  <c:v>6.2887494388688863</c:v>
                </c:pt>
                <c:pt idx="22">
                  <c:v>6.3300436878840101</c:v>
                </c:pt>
                <c:pt idx="23">
                  <c:v>6.897317408780884</c:v>
                </c:pt>
                <c:pt idx="24">
                  <c:v>7.0272024364752026</c:v>
                </c:pt>
                <c:pt idx="25">
                  <c:v>6.2409831312506761</c:v>
                </c:pt>
                <c:pt idx="26">
                  <c:v>4.864930148490421</c:v>
                </c:pt>
                <c:pt idx="27">
                  <c:v>3.4835879344674034</c:v>
                </c:pt>
                <c:pt idx="28">
                  <c:v>2.5150338691851206</c:v>
                </c:pt>
                <c:pt idx="29">
                  <c:v>4.5722678017769658</c:v>
                </c:pt>
                <c:pt idx="30">
                  <c:v>5.7373437332673234</c:v>
                </c:pt>
                <c:pt idx="31">
                  <c:v>5.5899491446155229</c:v>
                </c:pt>
                <c:pt idx="32">
                  <c:v>5.7086086132308473</c:v>
                </c:pt>
                <c:pt idx="33">
                  <c:v>5.4184791794700615</c:v>
                </c:pt>
                <c:pt idx="34">
                  <c:v>4.7058063928854574</c:v>
                </c:pt>
                <c:pt idx="35">
                  <c:v>4.28839569440093</c:v>
                </c:pt>
                <c:pt idx="36">
                  <c:v>3.8859220425381404</c:v>
                </c:pt>
                <c:pt idx="37">
                  <c:v>3.9556630544498832</c:v>
                </c:pt>
                <c:pt idx="38">
                  <c:v>3.6295411263323842</c:v>
                </c:pt>
                <c:pt idx="39">
                  <c:v>3.4627687457639071</c:v>
                </c:pt>
                <c:pt idx="40">
                  <c:v>4.4136811381981191</c:v>
                </c:pt>
              </c:numCache>
            </c:numRef>
          </c:val>
          <c:smooth val="1"/>
          <c:extLst>
            <c:ext xmlns:c16="http://schemas.microsoft.com/office/drawing/2014/chart" uri="{C3380CC4-5D6E-409C-BE32-E72D297353CC}">
              <c16:uniqueId val="{00000000-9DF9-4199-B84B-38D8650897CD}"/>
            </c:ext>
          </c:extLst>
        </c:ser>
        <c:ser>
          <c:idx val="1"/>
          <c:order val="1"/>
          <c:spPr>
            <a:ln w="34925" cap="rnd">
              <a:solidFill>
                <a:schemeClr val="bg1">
                  <a:lumMod val="75000"/>
                </a:schemeClr>
              </a:solidFill>
              <a:prstDash val="sysDash"/>
              <a:round/>
            </a:ln>
            <a:effectLst/>
          </c:spPr>
          <c:marker>
            <c:symbol val="none"/>
          </c:marker>
          <c:cat>
            <c:numRef>
              <c:f>'Figure 1'!$A$4:$A$44</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'Figure 1'!$F$4:$F$44</c:f>
              <c:numCache>
                <c:formatCode>0.0</c:formatCode>
                <c:ptCount val="41"/>
                <c:pt idx="0">
                  <c:v>10.41542204185259</c:v>
                </c:pt>
                <c:pt idx="1">
                  <c:v>10.41542204185259</c:v>
                </c:pt>
                <c:pt idx="2">
                  <c:v>10.41542204185259</c:v>
                </c:pt>
                <c:pt idx="3">
                  <c:v>10.41542204185259</c:v>
                </c:pt>
                <c:pt idx="4">
                  <c:v>10.41542204185259</c:v>
                </c:pt>
                <c:pt idx="5">
                  <c:v>10.41542204185259</c:v>
                </c:pt>
                <c:pt idx="6">
                  <c:v>10.41542204185259</c:v>
                </c:pt>
                <c:pt idx="7">
                  <c:v>10.41542204185259</c:v>
                </c:pt>
                <c:pt idx="8">
                  <c:v>10.41542204185259</c:v>
                </c:pt>
                <c:pt idx="9">
                  <c:v>10.41542204185259</c:v>
                </c:pt>
                <c:pt idx="10">
                  <c:v>10.41542204185259</c:v>
                </c:pt>
                <c:pt idx="11">
                  <c:v>10.41542204185259</c:v>
                </c:pt>
                <c:pt idx="12">
                  <c:v>10.41542204185259</c:v>
                </c:pt>
                <c:pt idx="13">
                  <c:v>10.41542204185259</c:v>
                </c:pt>
                <c:pt idx="14">
                  <c:v>10.41542204185259</c:v>
                </c:pt>
              </c:numCache>
            </c:numRef>
          </c:val>
          <c:smooth val="1"/>
          <c:extLst>
            <c:ext xmlns:c16="http://schemas.microsoft.com/office/drawing/2014/chart" uri="{C3380CC4-5D6E-409C-BE32-E72D297353CC}">
              <c16:uniqueId val="{00000001-9DF9-4199-B84B-38D8650897CD}"/>
            </c:ext>
          </c:extLst>
        </c:ser>
        <c:ser>
          <c:idx val="2"/>
          <c:order val="2"/>
          <c:spPr>
            <a:ln w="34925" cap="rnd">
              <a:solidFill>
                <a:schemeClr val="bg1">
                  <a:lumMod val="75000"/>
                </a:schemeClr>
              </a:solidFill>
              <a:prstDash val="sysDash"/>
              <a:round/>
            </a:ln>
            <a:effectLst/>
          </c:spPr>
          <c:marker>
            <c:symbol val="none"/>
          </c:marker>
          <c:cat>
            <c:numRef>
              <c:f>'Figure 1'!$A$4:$A$44</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'Figure 1'!$G$4:$G$44</c:f>
              <c:numCache>
                <c:formatCode>General</c:formatCode>
                <c:ptCount val="41"/>
                <c:pt idx="26" formatCode="0.0">
                  <c:v>4.4154652412714999</c:v>
                </c:pt>
                <c:pt idx="27" formatCode="0.0">
                  <c:v>4.4154652412714999</c:v>
                </c:pt>
                <c:pt idx="28" formatCode="0.0">
                  <c:v>4.4154652412714999</c:v>
                </c:pt>
                <c:pt idx="29" formatCode="0.0">
                  <c:v>4.4154652412714999</c:v>
                </c:pt>
                <c:pt idx="30" formatCode="0.0">
                  <c:v>4.4154652412714999</c:v>
                </c:pt>
                <c:pt idx="31" formatCode="0.0">
                  <c:v>4.4154652412714999</c:v>
                </c:pt>
                <c:pt idx="32" formatCode="0.0">
                  <c:v>4.4154652412714999</c:v>
                </c:pt>
                <c:pt idx="33" formatCode="0.0">
                  <c:v>4.4154652412714999</c:v>
                </c:pt>
                <c:pt idx="34" formatCode="0.0">
                  <c:v>4.4154652412714999</c:v>
                </c:pt>
                <c:pt idx="35" formatCode="0.0">
                  <c:v>4.4154652412714999</c:v>
                </c:pt>
                <c:pt idx="36" formatCode="0.0">
                  <c:v>4.4154652412714999</c:v>
                </c:pt>
                <c:pt idx="37" formatCode="0.0">
                  <c:v>4.4154652412714999</c:v>
                </c:pt>
                <c:pt idx="38" formatCode="0.0">
                  <c:v>4.4154652412714999</c:v>
                </c:pt>
                <c:pt idx="39" formatCode="0.0">
                  <c:v>4.4154652412714999</c:v>
                </c:pt>
                <c:pt idx="40" formatCode="0.0">
                  <c:v>4.4154652412714999</c:v>
                </c:pt>
              </c:numCache>
            </c:numRef>
          </c:val>
          <c:smooth val="1"/>
          <c:extLst>
            <c:ext xmlns:c16="http://schemas.microsoft.com/office/drawing/2014/chart" uri="{C3380CC4-5D6E-409C-BE32-E72D297353CC}">
              <c16:uniqueId val="{00000002-9DF9-4199-B84B-38D8650897CD}"/>
            </c:ext>
          </c:extLst>
        </c:ser>
        <c:dLbls>
          <c:showLegendKey val="0"/>
          <c:showVal val="0"/>
          <c:showCatName val="0"/>
          <c:showSerName val="0"/>
          <c:showPercent val="0"/>
          <c:showBubbleSize val="0"/>
        </c:dLbls>
        <c:smooth val="0"/>
        <c:axId val="2005989583"/>
        <c:axId val="2005991247"/>
      </c:lineChart>
      <c:catAx>
        <c:axId val="2005989583"/>
        <c:scaling>
          <c:orientation val="minMax"/>
        </c:scaling>
        <c:delete val="0"/>
        <c:axPos val="b"/>
        <c:numFmt formatCode="General" sourceLinked="1"/>
        <c:majorTickMark val="none"/>
        <c:minorTickMark val="none"/>
        <c:tickLblPos val="nextTo"/>
        <c:spPr>
          <a:noFill/>
          <a:ln w="15875" cap="flat" cmpd="sng" algn="ctr">
            <a:solidFill>
              <a:schemeClr val="tx1"/>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n-US"/>
          </a:p>
        </c:txPr>
        <c:crossAx val="2005991247"/>
        <c:crosses val="autoZero"/>
        <c:auto val="1"/>
        <c:lblAlgn val="ctr"/>
        <c:lblOffset val="100"/>
        <c:tickLblSkip val="5"/>
        <c:noMultiLvlLbl val="0"/>
      </c:catAx>
      <c:valAx>
        <c:axId val="2005991247"/>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a-DK" sz="1800">
                    <a:solidFill>
                      <a:sysClr val="windowText" lastClr="000000"/>
                    </a:solidFill>
                  </a:rPr>
                  <a:t>%</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19050">
            <a:solidFill>
              <a:schemeClr val="tx1"/>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n-lt"/>
                <a:ea typeface="+mn-ea"/>
                <a:cs typeface="+mn-cs"/>
              </a:defRPr>
            </a:pPr>
            <a:endParaRPr lang="en-US"/>
          </a:p>
        </c:txPr>
        <c:crossAx val="2005989583"/>
        <c:crosses val="autoZero"/>
        <c:crossBetween val="between"/>
      </c:valAx>
      <c:spPr>
        <a:noFill/>
        <a:ln w="9525" cmpd="sng">
          <a:noFill/>
          <a:round/>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57149</xdr:colOff>
      <xdr:row>4</xdr:row>
      <xdr:rowOff>123824</xdr:rowOff>
    </xdr:from>
    <xdr:to>
      <xdr:col>25</xdr:col>
      <xdr:colOff>219074</xdr:colOff>
      <xdr:row>40</xdr:row>
      <xdr:rowOff>19049</xdr:rowOff>
    </xdr:to>
    <xdr:graphicFrame macro="">
      <xdr:nvGraphicFramePr>
        <xdr:cNvPr id="2" name="Diagram 1">
          <a:extLst>
            <a:ext uri="{FF2B5EF4-FFF2-40B4-BE49-F238E27FC236}">
              <a16:creationId xmlns:a16="http://schemas.microsoft.com/office/drawing/2014/main" id="{2FF53A94-1495-4649-A2FF-15C98A6E86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0.23697</cdr:x>
      <cdr:y>0.23995</cdr:y>
    </cdr:from>
    <cdr:to>
      <cdr:x>0.2436</cdr:x>
      <cdr:y>0.32042</cdr:y>
    </cdr:to>
    <cdr:cxnSp macro="">
      <cdr:nvCxnSpPr>
        <cdr:cNvPr id="3" name="Lige pilforbindelse 2">
          <a:extLst xmlns:a="http://schemas.openxmlformats.org/drawingml/2006/main">
            <a:ext uri="{FF2B5EF4-FFF2-40B4-BE49-F238E27FC236}">
              <a16:creationId xmlns:a16="http://schemas.microsoft.com/office/drawing/2014/main" id="{0A009FBC-9EA0-4CF8-B7FA-6B302F0466C5}"/>
            </a:ext>
          </a:extLst>
        </cdr:cNvPr>
        <cdr:cNvCxnSpPr/>
      </cdr:nvCxnSpPr>
      <cdr:spPr>
        <a:xfrm xmlns:a="http://schemas.openxmlformats.org/drawingml/2006/main" flipH="1">
          <a:off x="2381297" y="1533557"/>
          <a:ext cx="66624" cy="514306"/>
        </a:xfrm>
        <a:prstGeom xmlns:a="http://schemas.openxmlformats.org/drawingml/2006/main" prst="straightConnector1">
          <a:avLst/>
        </a:prstGeom>
        <a:ln xmlns:a="http://schemas.openxmlformats.org/drawingml/2006/main" w="1905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0.21611</cdr:x>
      <cdr:y>0.1848</cdr:y>
    </cdr:from>
    <cdr:to>
      <cdr:x>0.29339</cdr:x>
      <cdr:y>0.22653</cdr:y>
    </cdr:to>
    <cdr:sp macro="" textlink="">
      <cdr:nvSpPr>
        <cdr:cNvPr id="5" name="Tekstfelt 4">
          <a:extLst xmlns:a="http://schemas.openxmlformats.org/drawingml/2006/main">
            <a:ext uri="{FF2B5EF4-FFF2-40B4-BE49-F238E27FC236}">
              <a16:creationId xmlns:a16="http://schemas.microsoft.com/office/drawing/2014/main" id="{44179F7E-1703-4D95-A3BA-0A74ABDCCE54}"/>
            </a:ext>
          </a:extLst>
        </cdr:cNvPr>
        <cdr:cNvSpPr txBox="1"/>
      </cdr:nvSpPr>
      <cdr:spPr>
        <a:xfrm xmlns:a="http://schemas.openxmlformats.org/drawingml/2006/main">
          <a:off x="1782616" y="971642"/>
          <a:ext cx="637456" cy="2194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a-DK" sz="1600"/>
            <a:t>10.4%</a:t>
          </a:r>
        </a:p>
        <a:p xmlns:a="http://schemas.openxmlformats.org/drawingml/2006/main">
          <a:endParaRPr lang="da-DK" sz="1100"/>
        </a:p>
      </cdr:txBody>
    </cdr:sp>
  </cdr:relSizeAnchor>
  <cdr:relSizeAnchor xmlns:cdr="http://schemas.openxmlformats.org/drawingml/2006/chartDrawing">
    <cdr:from>
      <cdr:x>0.7861</cdr:x>
      <cdr:y>0.68604</cdr:y>
    </cdr:from>
    <cdr:to>
      <cdr:x>0.79905</cdr:x>
      <cdr:y>0.76751</cdr:y>
    </cdr:to>
    <cdr:cxnSp macro="">
      <cdr:nvCxnSpPr>
        <cdr:cNvPr id="6" name="Lige pilforbindelse 5">
          <a:extLst xmlns:a="http://schemas.openxmlformats.org/drawingml/2006/main">
            <a:ext uri="{FF2B5EF4-FFF2-40B4-BE49-F238E27FC236}">
              <a16:creationId xmlns:a16="http://schemas.microsoft.com/office/drawing/2014/main" id="{74231E99-C9CC-4162-A9A4-7D18B2F3DE19}"/>
            </a:ext>
          </a:extLst>
        </cdr:cNvPr>
        <cdr:cNvCxnSpPr/>
      </cdr:nvCxnSpPr>
      <cdr:spPr>
        <a:xfrm xmlns:a="http://schemas.openxmlformats.org/drawingml/2006/main" flipH="1" flipV="1">
          <a:off x="7899415" y="4384687"/>
          <a:ext cx="130133" cy="520697"/>
        </a:xfrm>
        <a:prstGeom xmlns:a="http://schemas.openxmlformats.org/drawingml/2006/main" prst="straightConnector1">
          <a:avLst/>
        </a:prstGeom>
        <a:ln xmlns:a="http://schemas.openxmlformats.org/drawingml/2006/main" w="19050">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0.77852</cdr:x>
      <cdr:y>0.76652</cdr:y>
    </cdr:from>
    <cdr:to>
      <cdr:x>0.84459</cdr:x>
      <cdr:y>0.80824</cdr:y>
    </cdr:to>
    <cdr:sp macro="" textlink="">
      <cdr:nvSpPr>
        <cdr:cNvPr id="7" name="Tekstfelt 1">
          <a:extLst xmlns:a="http://schemas.openxmlformats.org/drawingml/2006/main">
            <a:ext uri="{FF2B5EF4-FFF2-40B4-BE49-F238E27FC236}">
              <a16:creationId xmlns:a16="http://schemas.microsoft.com/office/drawing/2014/main" id="{E9C37160-BE6C-4405-9099-942940A268E3}"/>
            </a:ext>
          </a:extLst>
        </cdr:cNvPr>
        <cdr:cNvSpPr txBox="1"/>
      </cdr:nvSpPr>
      <cdr:spPr>
        <a:xfrm xmlns:a="http://schemas.openxmlformats.org/drawingml/2006/main">
          <a:off x="6421740" y="4030210"/>
          <a:ext cx="544988" cy="21935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a-DK" sz="1600"/>
            <a:t>4.4%</a:t>
          </a:r>
        </a:p>
        <a:p xmlns:a="http://schemas.openxmlformats.org/drawingml/2006/main">
          <a:endParaRPr lang="da-DK" sz="1100"/>
        </a:p>
      </cdr:txBody>
    </cdr:sp>
  </cdr:relSizeAnchor>
</c:userShapes>
</file>

<file path=xl/tables/table1.xml><?xml version="1.0" encoding="utf-8"?>
<table xmlns="http://schemas.openxmlformats.org/spreadsheetml/2006/main" id="7" name="Tabel7" displayName="Tabel7" ref="A1:T37" totalsRowShown="0" headerRowDxfId="227" dataDxfId="225" headerRowBorderDxfId="226" tableBorderDxfId="224">
  <autoFilter ref="A1:T37"/>
  <sortState ref="A2:T37">
    <sortCondition ref="A1:A37"/>
  </sortState>
  <tableColumns count="20">
    <tableColumn id="1" name="Country" dataDxfId="223"/>
    <tableColumn id="2" name="1. Subjective happiness _x000a_(2015-2017 average)" dataDxfId="222"/>
    <tableColumn id="26" name="2. Economic freedom, Heritage_x000a_(2019)" dataDxfId="221"/>
    <tableColumn id="28" name="3. Confidence in government_x000a_(2018" dataDxfId="220"/>
    <tableColumn id="3" name="4. GNI _x000a_(2019)" dataDxfId="219"/>
    <tableColumn id="4" name="5. Gini, disp. income_x000a_ (2014-2018 average)" dataDxfId="218"/>
    <tableColumn id="29" name="6. Low-pay incidence_x000a_ (2016-2019 average)" dataDxfId="217" dataCellStyle="Percent"/>
    <tableColumn id="5" name="7. Employment rate _x000a_(2019)" dataDxfId="216"/>
    <tableColumn id="6" name="8. Long-term unemployment _x000a_(2019)" dataDxfId="215"/>
    <tableColumn id="7" name="9. Labor market turnover _x000a_(2011-2013 average)" dataDxfId="214"/>
    <tableColumn id="9" name="10. Tax burden_x000a_(2019)" dataDxfId="213"/>
    <tableColumn id="10" name="11. Social spending_x000a_(2019)" dataDxfId="212"/>
    <tableColumn id="30" name="12. Public spending on passive LMP's _x000a_(2016-2018 average)" dataDxfId="211"/>
    <tableColumn id="11" name="13. Public spending on active LMP's _x000a_(2016-2018 average)" dataDxfId="210"/>
    <tableColumn id="27" name="14. Public share of  education spending_x000a_(2017)" dataDxfId="209"/>
    <tableColumn id="23" name="15. Union density_x000a_(2016-2018 average)" dataDxfId="208"/>
    <tableColumn id="13" name="16. Employment protection_x000a_(2019)" dataDxfId="207"/>
    <tableColumn id="14" name="17. UI benefit duration" dataDxfId="206"/>
    <tableColumn id="15" name="18. Net replacement rate, 3 months, 67%, single w. no children _x000a_(2019)" dataDxfId="205"/>
    <tableColumn id="19" name="19. Net replacement rate, 3rd year, 67%, single w. no children_x000a_(2019)" dataDxfId="204"/>
  </tableColumns>
  <tableStyleInfo name="TableStyleLight9" showFirstColumn="0" showLastColumn="0" showRowStripes="1" showColumnStripes="0"/>
</table>
</file>

<file path=xl/tables/table10.xml><?xml version="1.0" encoding="utf-8"?>
<table xmlns="http://schemas.openxmlformats.org/spreadsheetml/2006/main" id="1" name="Tabel1" displayName="Tabel1" ref="A1:B37" totalsRowShown="0" headerRowDxfId="124" dataDxfId="122" headerRowBorderDxfId="123" tableBorderDxfId="121" totalsRowBorderDxfId="120">
  <autoFilter ref="A1:B37"/>
  <sortState ref="A2:B37">
    <sortCondition ref="A1:A37"/>
  </sortState>
  <tableColumns count="2">
    <tableColumn id="1" name="Country" dataDxfId="119"/>
    <tableColumn id="2" name="Separation rate_x000a_ (2011-2013 average)" dataDxfId="118"/>
  </tableColumns>
  <tableStyleInfo name="TableStyleLight9" showFirstColumn="0" showLastColumn="0" showRowStripes="1" showColumnStripes="0"/>
</table>
</file>

<file path=xl/tables/table11.xml><?xml version="1.0" encoding="utf-8"?>
<table xmlns="http://schemas.openxmlformats.org/spreadsheetml/2006/main" id="3" name="Tabel3" displayName="Tabel3" ref="A1:C37" totalsRowShown="0" headerRowDxfId="117" dataDxfId="115" headerRowBorderDxfId="116" tableBorderDxfId="114" totalsRowBorderDxfId="113">
  <autoFilter ref="A1:C37"/>
  <sortState ref="A2:C37">
    <sortCondition ref="A1:A37"/>
  </sortState>
  <tableColumns count="3">
    <tableColumn id="1" name="Country" dataDxfId="112"/>
    <tableColumn id="2" name="Tax burden _x000a_(2018)" dataDxfId="111"/>
    <tableColumn id="3" name="Tax burden_x000a_(2019)" dataDxfId="110"/>
  </tableColumns>
  <tableStyleInfo name="TableStyleLight9" showFirstColumn="0" showLastColumn="0" showRowStripes="1" showColumnStripes="0"/>
</table>
</file>

<file path=xl/tables/table12.xml><?xml version="1.0" encoding="utf-8"?>
<table xmlns="http://schemas.openxmlformats.org/spreadsheetml/2006/main" id="4" name="Tabel4" displayName="Tabel4" ref="A1:E37" totalsRowShown="0" headerRowDxfId="109" dataDxfId="107" headerRowBorderDxfId="108" tableBorderDxfId="106" totalsRowBorderDxfId="105">
  <autoFilter ref="A1:E37"/>
  <sortState ref="A2:E37">
    <sortCondition ref="A1:A37"/>
  </sortState>
  <tableColumns count="5">
    <tableColumn id="1" name="Country" dataDxfId="104"/>
    <tableColumn id="2" name="Social spending _x000a_(2017)" dataDxfId="103"/>
    <tableColumn id="7" name="Social spending _x000a_(2017)." dataDxfId="102"/>
    <tableColumn id="3" name="Social spending _x000a_(2018)" dataDxfId="101"/>
    <tableColumn id="4" name="Social spending _x000a_(2019)" dataDxfId="100"/>
  </tableColumns>
  <tableStyleInfo name="TableStyleLight9" showFirstColumn="0" showLastColumn="0" showRowStripes="1" showColumnStripes="0"/>
</table>
</file>

<file path=xl/tables/table13.xml><?xml version="1.0" encoding="utf-8"?>
<table xmlns="http://schemas.openxmlformats.org/spreadsheetml/2006/main" id="6" name="Tabel6" displayName="Tabel6" ref="A1:G37" totalsRowShown="0" headerRowDxfId="99" dataDxfId="97" headerRowBorderDxfId="98" tableBorderDxfId="96" totalsRowBorderDxfId="95">
  <autoFilter ref="A1:G37"/>
  <sortState ref="A2:G37">
    <sortCondition ref="A1:A37"/>
  </sortState>
  <tableColumns count="7">
    <tableColumn id="1" name="Country" dataDxfId="94"/>
    <tableColumn id="2" name="Spending, passive LMP's_x000a_(2011)" dataDxfId="93"/>
    <tableColumn id="3" name="Spending, passive LMP's_x000a_(2016)" dataDxfId="92"/>
    <tableColumn id="4" name="Spending, passive LMP's_x000a_(2017)" dataDxfId="91"/>
    <tableColumn id="5" name="Spending, passive LMP's_x000a_(2018)" dataDxfId="90"/>
    <tableColumn id="6" name="Spending, passive LMP's_x000a_(2016-2018 average)" dataDxfId="89"/>
    <tableColumn id="7" name="Public expenditure, unemployment _x000a_(2017)" dataDxfId="88"/>
  </tableColumns>
  <tableStyleInfo name="TableStyleLight9" showFirstColumn="0" showLastColumn="0" showRowStripes="1" showColumnStripes="0"/>
</table>
</file>

<file path=xl/tables/table14.xml><?xml version="1.0" encoding="utf-8"?>
<table xmlns="http://schemas.openxmlformats.org/spreadsheetml/2006/main" id="5" name="Tabel5" displayName="Tabel5" ref="A1:G37" totalsRowShown="0" headerRowDxfId="87" dataDxfId="85" headerRowBorderDxfId="86" tableBorderDxfId="84" totalsRowBorderDxfId="83">
  <autoFilter ref="A1:G37"/>
  <sortState ref="A2:G37">
    <sortCondition ref="A1:A37"/>
  </sortState>
  <tableColumns count="7">
    <tableColumn id="1" name="Country" dataDxfId="82"/>
    <tableColumn id="2" name="Spending, active LMP's (2011)" dataDxfId="81"/>
    <tableColumn id="3" name="Spending, active LMP's (2016)" dataDxfId="80"/>
    <tableColumn id="4" name="Spending, active LMP's (2017)" dataDxfId="79"/>
    <tableColumn id="5" name="Spending, active LMP's (2018)" dataDxfId="78"/>
    <tableColumn id="6" name="Spending, active LMP's (2016-2018 average)" dataDxfId="77"/>
    <tableColumn id="7" name="Public expenditure, active LMP's _x000a_(2017)" dataDxfId="76"/>
  </tableColumns>
  <tableStyleInfo name="TableStyleLight9" showFirstColumn="0" showLastColumn="0" showRowStripes="1" showColumnStripes="0"/>
</table>
</file>

<file path=xl/tables/table15.xml><?xml version="1.0" encoding="utf-8"?>
<table xmlns="http://schemas.openxmlformats.org/spreadsheetml/2006/main" id="19" name="Tabel19" displayName="Tabel19" ref="A1:C1048576" totalsRowShown="0" headerRowDxfId="75" headerRowBorderDxfId="74" tableBorderDxfId="73" totalsRowBorderDxfId="72">
  <autoFilter ref="A1:C1048576"/>
  <sortState ref="A2:C37">
    <sortCondition ref="A1:A1048576"/>
  </sortState>
  <tableColumns count="3">
    <tableColumn id="1" name="Country" dataDxfId="71"/>
    <tableColumn id="2" name="Public share of education spending_x000a_(2017)" dataDxfId="70"/>
    <tableColumn id="3" name="Education public spending, primary - tertiary _x000a_(2017)" dataDxfId="69"/>
  </tableColumns>
  <tableStyleInfo name="TableStyleLight9" showFirstColumn="0" showLastColumn="0" showRowStripes="1" showColumnStripes="0"/>
</table>
</file>

<file path=xl/tables/table16.xml><?xml version="1.0" encoding="utf-8"?>
<table xmlns="http://schemas.openxmlformats.org/spreadsheetml/2006/main" id="14" name="Tabel14" displayName="Tabel14" ref="A1:J37" totalsRowShown="0" headerRowDxfId="68" dataDxfId="66" headerRowBorderDxfId="67" tableBorderDxfId="65" totalsRowBorderDxfId="64">
  <autoFilter ref="A1:J37"/>
  <sortState ref="A2:J37">
    <sortCondition ref="A1:A37"/>
  </sortState>
  <tableColumns count="10">
    <tableColumn id="1" name="Country" dataDxfId="63"/>
    <tableColumn id="2" name="Union density, _x000a_adm. data _x000a_(2016)" dataDxfId="62"/>
    <tableColumn id="3" name="Union density, _x000a_adm. data _x000a_(2017)" dataDxfId="61"/>
    <tableColumn id="4" name="Union density, _x000a_adm. data _x000a_(2018)" dataDxfId="60"/>
    <tableColumn id="5" name="Union density, _x000a_adm. data _x000a_(2016-2018 average)" dataDxfId="59"/>
    <tableColumn id="6" name="Union density, _x000a_survey data _x000a_(2016)" dataDxfId="58"/>
    <tableColumn id="7" name="Union density, _x000a_survey data _x000a_(2017)" dataDxfId="57"/>
    <tableColumn id="8" name="Union density, _x000a_survey data _x000a_(2018)" dataDxfId="56"/>
    <tableColumn id="9" name="Union density, _x000a_survey data _x000a_(2016-2018 average)" dataDxfId="55"/>
    <tableColumn id="10" name="Union density, _x000a_adm. data appended with survey data_x000a_(2016-2018 average)" dataDxfId="54"/>
  </tableColumns>
  <tableStyleInfo name="TableStyleLight9" showFirstColumn="0" showLastColumn="0" showRowStripes="1" showColumnStripes="0"/>
</table>
</file>

<file path=xl/tables/table17.xml><?xml version="1.0" encoding="utf-8"?>
<table xmlns="http://schemas.openxmlformats.org/spreadsheetml/2006/main" id="8" name="Tabel8" displayName="Tabel8" ref="A1:B37" totalsRowShown="0" headerRowDxfId="53" dataDxfId="51" headerRowBorderDxfId="52" tableBorderDxfId="50" totalsRowBorderDxfId="49">
  <autoFilter ref="A1:B37"/>
  <sortState ref="A2:B37">
    <sortCondition ref="A1:A37"/>
  </sortState>
  <tableColumns count="2">
    <tableColumn id="1" name="Country" dataDxfId="48"/>
    <tableColumn id="2" name="Employment protection_x000a_ (2019)" dataDxfId="47"/>
  </tableColumns>
  <tableStyleInfo name="TableStyleLight9" showFirstColumn="0" showLastColumn="0" showRowStripes="1" showColumnStripes="0"/>
</table>
</file>

<file path=xl/tables/table18.xml><?xml version="1.0" encoding="utf-8"?>
<table xmlns="http://schemas.openxmlformats.org/spreadsheetml/2006/main" id="15" name="Tabel15" displayName="Tabel15" ref="A1:B37" totalsRowShown="0" headerRowDxfId="46" dataDxfId="44" headerRowBorderDxfId="45" tableBorderDxfId="43" totalsRowBorderDxfId="42">
  <autoFilter ref="A1:B37"/>
  <sortState ref="A2:B37">
    <sortCondition ref="A1:A37"/>
  </sortState>
  <tableColumns count="2">
    <tableColumn id="1" name="Country" dataDxfId="41"/>
    <tableColumn id="2" name="UI duration, months_x000a_(2018)" dataDxfId="40"/>
  </tableColumns>
  <tableStyleInfo name="TableStyleLight9" showFirstColumn="0" showLastColumn="0" showRowStripes="1" showColumnStripes="0"/>
</table>
</file>

<file path=xl/tables/table19.xml><?xml version="1.0" encoding="utf-8"?>
<table xmlns="http://schemas.openxmlformats.org/spreadsheetml/2006/main" id="17" name="Tabel17" displayName="Tabel17" ref="A1:C37" totalsRowShown="0" headerRowDxfId="39" dataDxfId="37" headerRowBorderDxfId="38" tableBorderDxfId="36" totalsRowBorderDxfId="35">
  <autoFilter ref="A1:C37"/>
  <sortState ref="A2:C37">
    <sortCondition ref="A1:A37"/>
  </sortState>
  <tableColumns count="3">
    <tableColumn id="1" name="Country" dataDxfId="34"/>
    <tableColumn id="2" name="Net replacement rate, 3 months, 67%, single w. no children _x000a_(2015)" dataDxfId="33"/>
    <tableColumn id="3" name="Net replacement rate, 3 months, 67%, single w. no children _x000a_(2019)" dataDxfId="32"/>
  </tableColumns>
  <tableStyleInfo name="TableStyleLight9" showFirstColumn="0" showLastColumn="0" showRowStripes="1" showColumnStripes="0"/>
</table>
</file>

<file path=xl/tables/table2.xml><?xml version="1.0" encoding="utf-8"?>
<table xmlns="http://schemas.openxmlformats.org/spreadsheetml/2006/main" id="9" name="Tabel9" displayName="Tabel9" ref="A1:B37" totalsRowShown="0" headerRowBorderDxfId="203" tableBorderDxfId="202" totalsRowBorderDxfId="201">
  <autoFilter ref="A1:B37"/>
  <sortState ref="A2:B37">
    <sortCondition ref="A1:A37"/>
  </sortState>
  <tableColumns count="2">
    <tableColumn id="1" name="Country" dataDxfId="200"/>
    <tableColumn id="2" name="Subjective happiness_x000a_ (2015-2017 average)" dataDxfId="199"/>
  </tableColumns>
  <tableStyleInfo name="TableStyleLight9" showFirstColumn="0" showLastColumn="0" showRowStripes="1" showColumnStripes="0"/>
</table>
</file>

<file path=xl/tables/table20.xml><?xml version="1.0" encoding="utf-8"?>
<table xmlns="http://schemas.openxmlformats.org/spreadsheetml/2006/main" id="18" name="Tabel18" displayName="Tabel18" ref="A1:AA37" totalsRowShown="0" headerRowDxfId="31" dataDxfId="29" headerRowBorderDxfId="30" tableBorderDxfId="28" totalsRowBorderDxfId="27">
  <autoFilter ref="A1:AA37"/>
  <sortState ref="A2:AA37">
    <sortCondition ref="A1:A37"/>
  </sortState>
  <tableColumns count="27">
    <tableColumn id="1" name="Country" dataDxfId="26"/>
    <tableColumn id="2" name="Net replacement rate, 25m, 67%, single w. no children _x000a_(2015)" dataDxfId="25"/>
    <tableColumn id="3" name="Net replacement rate, 26m, 67%, single w. no children _x000a_(2015)" dataDxfId="24"/>
    <tableColumn id="4" name="Net replacement rate, 27m, 67%, single w. no children _x000a_(2015)" dataDxfId="23"/>
    <tableColumn id="5" name="Net replacement rate, 28m, 67%, single w. no children _x000a_(2015)" dataDxfId="22"/>
    <tableColumn id="6" name="Net replacement rate, 29m, 67%, single w. no children _x000a_(2015)" dataDxfId="21"/>
    <tableColumn id="7" name="Net replacement rate, 30m, 67%, single w. no children _x000a_(2015)" dataDxfId="20"/>
    <tableColumn id="8" name="Net replacement rate, 31m, 67%, single w. no children _x000a_(2015)" dataDxfId="19"/>
    <tableColumn id="9" name="Net replacement rate, 32m, 67%, single w. no children _x000a_(2015)" dataDxfId="18"/>
    <tableColumn id="10" name="Net replacement rate, 33m, 67%, single w. no children _x000a_(2015)" dataDxfId="17"/>
    <tableColumn id="11" name="Net replacement rate, 34m, 67%, single w. no children _x000a_(2015)" dataDxfId="16"/>
    <tableColumn id="12" name="Net replacement rate, 35m, 67%, single w. no children _x000a_(2015)" dataDxfId="15"/>
    <tableColumn id="13" name="Net replacement rate, 36m, 67%, single w. no children _x000a_(2015)" dataDxfId="14"/>
    <tableColumn id="14" name="Net replacement rate, 25m, 67%, single w. no children _x000a_(2019)" dataDxfId="13"/>
    <tableColumn id="15" name="Net replacement rate, 26m, 67%, single w. no children _x000a_(2019)" dataDxfId="12"/>
    <tableColumn id="16" name="Net replacement rate, 27m, 67%, single w. no children _x000a_(2019)" dataDxfId="11"/>
    <tableColumn id="17" name="Net replacement rate, 28m, 67%, single w. no children _x000a_(2019)" dataDxfId="10"/>
    <tableColumn id="18" name="Net replacement rate, 29m, 67%, single w. no children _x000a_(2019)" dataDxfId="9"/>
    <tableColumn id="19" name="Net replacement rate, 30m, 67%, single w. no children _x000a_(2019)" dataDxfId="8"/>
    <tableColumn id="20" name="Net replacement rate, 31m, 67%, single w. no children _x000a_(2019)" dataDxfId="7"/>
    <tableColumn id="21" name="Net replacement rate, 32m, 67%, single w. no children _x000a_(2019)" dataDxfId="6"/>
    <tableColumn id="22" name="Net replacement rate, 33m, 67%, single w. no children _x000a_(2019)" dataDxfId="5"/>
    <tableColumn id="23" name="Net replacement rate, 34m, 67%, single w. no children _x000a_(2019)" dataDxfId="4"/>
    <tableColumn id="24" name="Net replacement rate, 35m, 67%, single w. no children _x000a_(2019)" dataDxfId="3"/>
    <tableColumn id="25" name="Net replacement rate, 36m, 67%, single w. no children _x000a_(2019)" dataDxfId="2"/>
    <tableColumn id="98" name="Net replacement rate, 3rd year, 67%, single w. no children_x000a_(2015)" dataDxfId="1">
      <calculatedColumnFormula>_xlfn.AGGREGATE(1,6,Tabel18[[#This Row],[Net replacement rate, 25m, 67%, single w. no children 
(2015)]:[Net replacement rate, 36m, 67%, single w. no children 
(2015)]])</calculatedColumnFormula>
    </tableColumn>
    <tableColumn id="99" name="Net replacement rate, 3rd year, 67%, single w. no children_x000a_(2019)" dataDxfId="0">
      <calculatedColumnFormula>_xlfn.AGGREGATE(1,6,Tabel18[[#This Row],[Net replacement rate, 25m, 67%, single w. no children 
(2019)]:[Net replacement rate, 36m, 67%, single w. no children 
(2019)]])</calculatedColumnFormula>
    </tableColumn>
  </tableColumns>
  <tableStyleInfo name="TableStyleLight9" showFirstColumn="0" showLastColumn="0" showRowStripes="1" showColumnStripes="0"/>
</table>
</file>

<file path=xl/tables/table3.xml><?xml version="1.0" encoding="utf-8"?>
<table xmlns="http://schemas.openxmlformats.org/spreadsheetml/2006/main" id="20" name="Tabel20" displayName="Tabel20" ref="A1:B37" totalsRowShown="0" headerRowDxfId="198" headerRowBorderDxfId="197" tableBorderDxfId="196" totalsRowBorderDxfId="195">
  <autoFilter ref="A1:B37"/>
  <sortState ref="A2:B37">
    <sortCondition ref="A1:A37"/>
  </sortState>
  <tableColumns count="2">
    <tableColumn id="1" name="Country" dataDxfId="194"/>
    <tableColumn id="2" name="Economic freedom, Heritage_x000a_(2019)" dataDxfId="193"/>
  </tableColumns>
  <tableStyleInfo name="TableStyleLight9" showFirstColumn="0" showLastColumn="0" showRowStripes="1" showColumnStripes="0"/>
</table>
</file>

<file path=xl/tables/table4.xml><?xml version="1.0" encoding="utf-8"?>
<table xmlns="http://schemas.openxmlformats.org/spreadsheetml/2006/main" id="21" name="Tabel1522" displayName="Tabel1522" ref="A1:B37" totalsRowShown="0" headerRowDxfId="192" dataDxfId="190" headerRowBorderDxfId="191" tableBorderDxfId="189" totalsRowBorderDxfId="188">
  <autoFilter ref="A1:B37"/>
  <sortState ref="A2:B37">
    <sortCondition ref="A1:A37"/>
  </sortState>
  <tableColumns count="2">
    <tableColumn id="1" name="Country" dataDxfId="187"/>
    <tableColumn id="2" name="Confidence in government_x000a_(2018)" dataDxfId="186"/>
  </tableColumns>
  <tableStyleInfo name="TableStyleLight9" showFirstColumn="0" showLastColumn="0" showRowStripes="1" showColumnStripes="0"/>
</table>
</file>

<file path=xl/tables/table5.xml><?xml version="1.0" encoding="utf-8"?>
<table xmlns="http://schemas.openxmlformats.org/spreadsheetml/2006/main" id="10" name="Tabel10" displayName="Tabel10" ref="A1:E37" totalsRowShown="0" headerRowDxfId="185" dataDxfId="183" headerRowBorderDxfId="184" tableBorderDxfId="182" totalsRowBorderDxfId="181">
  <autoFilter ref="A1:E37"/>
  <sortState ref="A2:E37">
    <sortCondition ref="A1:A37"/>
  </sortState>
  <tableColumns count="5">
    <tableColumn id="1" name="Country" dataDxfId="180"/>
    <tableColumn id="2" name="GNI _x000a_(2017)" dataDxfId="179"/>
    <tableColumn id="3" name="GNI _x000a_(2018)" dataDxfId="178"/>
    <tableColumn id="4" name="GNI_x000a_ (2019)" dataDxfId="177"/>
    <tableColumn id="5" name="GDP _x000a_(2019)" dataDxfId="176"/>
  </tableColumns>
  <tableStyleInfo name="TableStyleLight9" showFirstColumn="0" showLastColumn="0" showRowStripes="1" showColumnStripes="0"/>
</table>
</file>

<file path=xl/tables/table6.xml><?xml version="1.0" encoding="utf-8"?>
<table xmlns="http://schemas.openxmlformats.org/spreadsheetml/2006/main" id="11" name="Tabel11" displayName="Tabel11" ref="A1:G37" totalsRowShown="0" headerRowDxfId="175" dataDxfId="173" headerRowBorderDxfId="174" tableBorderDxfId="172" totalsRowBorderDxfId="171">
  <autoFilter ref="A1:G37"/>
  <sortState ref="A2:G37">
    <sortCondition ref="A1:A37"/>
  </sortState>
  <tableColumns count="7">
    <tableColumn id="1" name="Country" dataDxfId="170"/>
    <tableColumn id="2" name="Gini, disp. income _x000a_(2014)" dataDxfId="169"/>
    <tableColumn id="3" name="Gini, disp. income _x000a_(2015)" dataDxfId="168"/>
    <tableColumn id="4" name="Gini, disp. income _x000a_(2016)" dataDxfId="167"/>
    <tableColumn id="5" name="Gini, disp. income _x000a_(2017)" dataDxfId="166"/>
    <tableColumn id="6" name="Gini, disp. income _x000a_(2018)" dataDxfId="165"/>
    <tableColumn id="7" name="Gini, disp. income_x000a_ (2014-2018 average)" dataDxfId="164"/>
  </tableColumns>
  <tableStyleInfo name="TableStyleLight9" showFirstColumn="0" showLastColumn="0" showRowStripes="1" showColumnStripes="0"/>
</table>
</file>

<file path=xl/tables/table7.xml><?xml version="1.0" encoding="utf-8"?>
<table xmlns="http://schemas.openxmlformats.org/spreadsheetml/2006/main" id="2" name="Tabel2" displayName="Tabel2" ref="A1:T37" totalsRowShown="0" headerRowDxfId="163" dataDxfId="161" headerRowBorderDxfId="162" tableBorderDxfId="160" totalsRowBorderDxfId="159">
  <autoFilter ref="A1:T37"/>
  <sortState ref="A2:T37">
    <sortCondition ref="A1:A37"/>
  </sortState>
  <tableColumns count="20">
    <tableColumn id="1" name="Country" dataDxfId="158"/>
    <tableColumn id="2" name="Low-pay incidence (2016)" dataDxfId="157"/>
    <tableColumn id="3" name="Low-pay incidence (2017)" dataDxfId="156"/>
    <tableColumn id="4" name="Low-pay incidence (2018)" dataDxfId="155"/>
    <tableColumn id="5" name="Low-pay incidence (2019)" dataDxfId="154"/>
    <tableColumn id="6" name="Low-pay incidence (2016-2019 average)" dataDxfId="153"/>
    <tableColumn id="7" name="Eurostat: Tenth percentile, gross, Euro (2018)" dataDxfId="152"/>
    <tableColumn id="8" name="Eurostat: Median, gross, Euro _x000a_(2018)" dataDxfId="151"/>
    <tableColumn id="9" name="Eurostat: P10/P50, gross, Euro_x000a_ (2018)" dataDxfId="150"/>
    <tableColumn id="10" name="P50/P10, disp. income (2014)" dataDxfId="149"/>
    <tableColumn id="11" name="P50/P10, disp. income (2015)" dataDxfId="148"/>
    <tableColumn id="12" name="P50/P10, disp. income (2016)" dataDxfId="147"/>
    <tableColumn id="13" name="P50/P10, disp. income (2017)" dataDxfId="146"/>
    <tableColumn id="14" name="P50/P10, disp. income (2018)" dataDxfId="145"/>
    <tableColumn id="15" name="P10/P50, disp. income (2014)" dataDxfId="144">
      <calculatedColumnFormula>1/J2</calculatedColumnFormula>
    </tableColumn>
    <tableColumn id="16" name="P10/P50, disp. income (2015)" dataDxfId="143">
      <calculatedColumnFormula>1/K2</calculatedColumnFormula>
    </tableColumn>
    <tableColumn id="17" name="P10/P50, disp. income (2016)" dataDxfId="142">
      <calculatedColumnFormula>1/L2</calculatedColumnFormula>
    </tableColumn>
    <tableColumn id="18" name="P10/P50, disp. income (2017)" dataDxfId="141">
      <calculatedColumnFormula>1/M2</calculatedColumnFormula>
    </tableColumn>
    <tableColumn id="19" name="P10/P50, disp. income (2018)" dataDxfId="140"/>
    <tableColumn id="20" name="P10/P50, disp. income (2014-2018 average)" dataDxfId="139"/>
  </tableColumns>
  <tableStyleInfo name="TableStyleLight9" showFirstColumn="0" showLastColumn="0" showRowStripes="1" showColumnStripes="0"/>
</table>
</file>

<file path=xl/tables/table8.xml><?xml version="1.0" encoding="utf-8"?>
<table xmlns="http://schemas.openxmlformats.org/spreadsheetml/2006/main" id="12" name="Tabel12" displayName="Tabel12" ref="A1:B37" totalsRowShown="0" headerRowDxfId="138" headerRowBorderDxfId="137" tableBorderDxfId="136" totalsRowBorderDxfId="135">
  <autoFilter ref="A1:B37"/>
  <sortState ref="A2:B37">
    <sortCondition ref="A1:A37"/>
  </sortState>
  <tableColumns count="2">
    <tableColumn id="1" name="Country" dataDxfId="134"/>
    <tableColumn id="2" name="Employment rate_x000a_ (2019)" dataDxfId="133"/>
  </tableColumns>
  <tableStyleInfo name="TableStyleLight9" showFirstColumn="0" showLastColumn="0" showRowStripes="1" showColumnStripes="0"/>
</table>
</file>

<file path=xl/tables/table9.xml><?xml version="1.0" encoding="utf-8"?>
<table xmlns="http://schemas.openxmlformats.org/spreadsheetml/2006/main" id="13" name="Tabel13" displayName="Tabel13" ref="A1:C37" totalsRowShown="0" headerRowDxfId="132" dataDxfId="130" headerRowBorderDxfId="131" tableBorderDxfId="129" totalsRowBorderDxfId="128">
  <autoFilter ref="A1:C37"/>
  <sortState ref="A2:C37">
    <sortCondition ref="A1:A37"/>
  </sortState>
  <tableColumns count="3">
    <tableColumn id="1" name="Country" dataDxfId="127"/>
    <tableColumn id="2" name="Long-term unemployment _x000a_(2019)" dataDxfId="126"/>
    <tableColumn id="3" name="Unemployment rate_x000a_ (2019)" dataDxfId="125"/>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stats.oecd.org/Index.aspx?DataSetCode=IDD" TargetMode="External"/><Relationship Id="rId2" Type="http://schemas.openxmlformats.org/officeDocument/2006/relationships/hyperlink" Target="https://ec.europa.eu/eurostat/web/main/data/database" TargetMode="External"/><Relationship Id="rId1" Type="http://schemas.openxmlformats.org/officeDocument/2006/relationships/hyperlink" Target="https://stats.oecd.org/Index.aspx?DataSetCode=DEC_I" TargetMode="External"/><Relationship Id="rId4"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hyperlink" Target="https://stats.oecd.org/Index.aspx?DataSetCode=DUR_I" TargetMode="External"/><Relationship Id="rId1" Type="http://schemas.openxmlformats.org/officeDocument/2006/relationships/hyperlink" Target="https://stats.oecd.org/Index.aspx?DataSetCode=STLABOUR" TargetMode="External"/></Relationships>
</file>

<file path=xl/worksheets/_rels/sheet13.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hyperlink" Target="https://stats.oecd.org/Index.aspx?DataSetCode=REV"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hyperlink" Target="https://stats.oecd.org/Index.aspx?DataSetCode=SOCX_AGG" TargetMode="External"/></Relationships>
</file>

<file path=xl/worksheets/_rels/sheet16.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hyperlink" Target="https://stats.oecd.org/Index.aspx?DataSetCode=SOCX_AGG" TargetMode="External"/><Relationship Id="rId1" Type="http://schemas.openxmlformats.org/officeDocument/2006/relationships/hyperlink" Target="https://stats.oecd.org/Index.aspx?DataSetCode=LMPEXP" TargetMode="External"/></Relationships>
</file>

<file path=xl/worksheets/_rels/sheet17.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hyperlink" Target="https://stats.oecd.org/Index.aspx?DataSetCode=SOCX_AGG" TargetMode="External"/><Relationship Id="rId1" Type="http://schemas.openxmlformats.org/officeDocument/2006/relationships/hyperlink" Target="https://stats.oecd.org/Index.aspx?DataSetCode=LMPEXP" TargetMode="External"/></Relationships>
</file>

<file path=xl/worksheets/_rels/sheet1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hyperlink" Target="https://stats.oecd.org/Index.aspx?DataSetCode=EAG_FIN_RATIO" TargetMode="External"/><Relationship Id="rId1" Type="http://schemas.openxmlformats.org/officeDocument/2006/relationships/hyperlink" Target="http://localhost/OECDStat_Metadata/ShowMetadata.ashx?Dataset=BLI&amp;Coords=%5bLOCATION%5d.%5bDEU%5d&amp;ShowOnWeb=true&amp;Lang=en" TargetMode="External"/></Relationships>
</file>

<file path=xl/worksheets/_rels/sheet19.xml.rels><?xml version="1.0" encoding="UTF-8" standalone="yes"?>
<Relationships xmlns="http://schemas.openxmlformats.org/package/2006/relationships"><Relationship Id="rId3" Type="http://schemas.openxmlformats.org/officeDocument/2006/relationships/hyperlink" Target="https://stats.oecd.org/Index.aspx?DataSetCode=TUD" TargetMode="External"/><Relationship Id="rId2" Type="http://schemas.openxmlformats.org/officeDocument/2006/relationships/hyperlink" Target="http://stats.oecd.org/OECDStat_Metadata/ShowMetadata.ashx?Dataset=TUD&amp;Coords=%5bCOU%5d.%5bISR%5d&amp;ShowOnWeb=true&amp;Lang=en" TargetMode="External"/><Relationship Id="rId1" Type="http://schemas.openxmlformats.org/officeDocument/2006/relationships/hyperlink" Target="http://stats.oecd.org/OECDStat_Metadata/ShowMetadata.ashx?Dataset=TUD&amp;Coords=%5bCOU%5d.%5bDEU%5d&amp;ShowOnWeb=true&amp;Lang=en" TargetMode="External"/><Relationship Id="rId4"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hyperlink" Target="http://localhost/OECDStat_Metadata/ShowMetadata.ashx?Dataset=BLI&amp;Coords=%5bLOCATION%5d.%5bDEU%5d&amp;ShowOnWeb=true&amp;Lang=en" TargetMode="External"/></Relationships>
</file>

<file path=xl/worksheets/_rels/sheet21.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hyperlink" Target="https://stats.oecd.org/Index.aspx?DataSetCode=NRR" TargetMode="External"/></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hyperlink" Target="https://stats.oecd.org/Index.aspx?DataSetCode=NRR" TargetMode="Externa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http://stats.oecd.org/OECDStat_Metadata/ShowMetadata.ashx?Dataset=REV&amp;Coords=%5bGOV%5d.%5bNES%5d,%5bTAX%5d.%5bTOTALTAX%5d,%5bVAR%5d.%5bTAXGDP%5d,%5bCOU%5d.%5bMEX%5d,%5bYEA%5d.%5b2019%5d&amp;ShowOnWeb=tru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hyperlink" Target="https://stats.oecd.org/Index.aspx?DataSetCode=BLI"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_rels/sheet8.xml.rels><?xml version="1.0" encoding="UTF-8" standalone="yes"?>
<Relationships xmlns="http://schemas.openxmlformats.org/package/2006/relationships"><Relationship Id="rId8" Type="http://schemas.openxmlformats.org/officeDocument/2006/relationships/hyperlink" Target="http://stats.oecd.org/OECDStat_Metadata/ShowMetadata.ashx?Dataset=SNA_TABLE2&amp;Coords=%5bLOCATION%5d.%5bEST%5d&amp;ShowOnWeb=true&amp;Lang=en" TargetMode="External"/><Relationship Id="rId13" Type="http://schemas.openxmlformats.org/officeDocument/2006/relationships/hyperlink" Target="http://stats.oecd.org/OECDStat_Metadata/ShowMetadata.ashx?Dataset=SNA_TABLE2&amp;Coords=%5bLOCATION%5d.%5bHUN%5d&amp;ShowOnWeb=true&amp;Lang=en" TargetMode="External"/><Relationship Id="rId18" Type="http://schemas.openxmlformats.org/officeDocument/2006/relationships/hyperlink" Target="http://stats.oecd.org/OECDStat_Metadata/ShowMetadata.ashx?Dataset=SNA_TABLE2&amp;Coords=%5bLOCATION%5d.%5bKOR%5d&amp;ShowOnWeb=true&amp;Lang=en" TargetMode="External"/><Relationship Id="rId26" Type="http://schemas.openxmlformats.org/officeDocument/2006/relationships/hyperlink" Target="http://stats.oecd.org/OECDStat_Metadata/ShowMetadata.ashx?Dataset=SNA_TABLE2&amp;Coords=%5bLOCATION%5d.%5bPOL%5d&amp;ShowOnWeb=true&amp;Lang=en" TargetMode="External"/><Relationship Id="rId3" Type="http://schemas.openxmlformats.org/officeDocument/2006/relationships/hyperlink" Target="http://stats.oecd.org/OECDStat_Metadata/ShowMetadata.ashx?Dataset=SNA_TABLE2&amp;Coords=%5bLOCATION%5d.%5bBEL%5d&amp;ShowOnWeb=true&amp;Lang=en" TargetMode="External"/><Relationship Id="rId21" Type="http://schemas.openxmlformats.org/officeDocument/2006/relationships/hyperlink" Target="http://stats.oecd.org/OECDStat_Metadata/ShowMetadata.ashx?Dataset=SNA_TABLE2&amp;Coords=%5bLOCATION%5d.%5bLUX%5d&amp;ShowOnWeb=true&amp;Lang=en" TargetMode="External"/><Relationship Id="rId34" Type="http://schemas.openxmlformats.org/officeDocument/2006/relationships/hyperlink" Target="http://stats.oecd.org/OECDStat_Metadata/ShowMetadata.ashx?Dataset=SNA_TABLE2&amp;Coords=%5bLOCATION%5d.%5bGBR%5d&amp;ShowOnWeb=true&amp;Lang=en" TargetMode="External"/><Relationship Id="rId7" Type="http://schemas.openxmlformats.org/officeDocument/2006/relationships/hyperlink" Target="http://stats.oecd.org/OECDStat_Metadata/ShowMetadata.ashx?Dataset=SNA_TABLE2&amp;Coords=%5bLOCATION%5d.%5bDNK%5d&amp;ShowOnWeb=true&amp;Lang=en" TargetMode="External"/><Relationship Id="rId12" Type="http://schemas.openxmlformats.org/officeDocument/2006/relationships/hyperlink" Target="http://stats.oecd.org/OECDStat_Metadata/ShowMetadata.ashx?Dataset=SNA_TABLE2&amp;Coords=%5bLOCATION%5d.%5bGRC%5d&amp;ShowOnWeb=true&amp;Lang=en" TargetMode="External"/><Relationship Id="rId17" Type="http://schemas.openxmlformats.org/officeDocument/2006/relationships/hyperlink" Target="http://stats.oecd.org/OECDStat_Metadata/ShowMetadata.ashx?Dataset=SNA_TABLE2&amp;Coords=%5bLOCATION%5d.%5bJPN%5d&amp;ShowOnWeb=true&amp;Lang=en" TargetMode="External"/><Relationship Id="rId25" Type="http://schemas.openxmlformats.org/officeDocument/2006/relationships/hyperlink" Target="http://stats.oecd.org/OECDStat_Metadata/ShowMetadata.ashx?Dataset=SNA_TABLE2&amp;Coords=%5bLOCATION%5d.%5bNOR%5d&amp;ShowOnWeb=true&amp;Lang=en" TargetMode="External"/><Relationship Id="rId33" Type="http://schemas.openxmlformats.org/officeDocument/2006/relationships/hyperlink" Target="http://stats.oecd.org/OECDStat_Metadata/ShowMetadata.ashx?Dataset=SNA_TABLE2&amp;Coords=%5bLOCATION%5d.%5bTUR%5d&amp;ShowOnWeb=true&amp;Lang=en" TargetMode="External"/><Relationship Id="rId2" Type="http://schemas.openxmlformats.org/officeDocument/2006/relationships/hyperlink" Target="http://stats.oecd.org/OECDStat_Metadata/ShowMetadata.ashx?Dataset=SNA_TABLE2&amp;Coords=%5bLOCATION%5d.%5bAUT%5d&amp;ShowOnWeb=true&amp;Lang=en" TargetMode="External"/><Relationship Id="rId16" Type="http://schemas.openxmlformats.org/officeDocument/2006/relationships/hyperlink" Target="http://stats.oecd.org/OECDStat_Metadata/ShowMetadata.ashx?Dataset=SNA_TABLE2&amp;Coords=%5bLOCATION%5d.%5bITA%5d&amp;ShowOnWeb=true&amp;Lang=en" TargetMode="External"/><Relationship Id="rId20" Type="http://schemas.openxmlformats.org/officeDocument/2006/relationships/hyperlink" Target="http://stats.oecd.org/OECDStat_Metadata/ShowMetadata.ashx?Dataset=SNA_TABLE2&amp;Coords=%5bLOCATION%5d.%5bLVA%5d&amp;ShowOnWeb=true&amp;Lang=en" TargetMode="External"/><Relationship Id="rId29" Type="http://schemas.openxmlformats.org/officeDocument/2006/relationships/hyperlink" Target="http://stats.oecd.org/OECDStat_Metadata/ShowMetadata.ashx?Dataset=SNA_TABLE2&amp;Coords=%5bLOCATION%5d.%5bSVN%5d&amp;ShowOnWeb=true&amp;Lang=en" TargetMode="External"/><Relationship Id="rId1" Type="http://schemas.openxmlformats.org/officeDocument/2006/relationships/hyperlink" Target="http://stats.oecd.org/OECDStat_Metadata/ShowMetadata.ashx?Dataset=SNA_TABLE2&amp;Coords=%5bLOCATION%5d.%5bAUS%5d&amp;ShowOnWeb=true&amp;Lang=en" TargetMode="External"/><Relationship Id="rId6" Type="http://schemas.openxmlformats.org/officeDocument/2006/relationships/hyperlink" Target="http://stats.oecd.org/OECDStat_Metadata/ShowMetadata.ashx?Dataset=SNA_TABLE2&amp;Coords=%5bLOCATION%5d.%5bCZE%5d&amp;ShowOnWeb=true&amp;Lang=en" TargetMode="External"/><Relationship Id="rId11" Type="http://schemas.openxmlformats.org/officeDocument/2006/relationships/hyperlink" Target="http://stats.oecd.org/OECDStat_Metadata/ShowMetadata.ashx?Dataset=SNA_TABLE2&amp;Coords=%5bLOCATION%5d.%5bDEU%5d&amp;ShowOnWeb=true&amp;Lang=en" TargetMode="External"/><Relationship Id="rId24" Type="http://schemas.openxmlformats.org/officeDocument/2006/relationships/hyperlink" Target="http://stats.oecd.org/OECDStat_Metadata/ShowMetadata.ashx?Dataset=SNA_TABLE2&amp;Coords=%5bLOCATION%5d.%5bNZL%5d&amp;ShowOnWeb=true&amp;Lang=en" TargetMode="External"/><Relationship Id="rId32" Type="http://schemas.openxmlformats.org/officeDocument/2006/relationships/hyperlink" Target="http://stats.oecd.org/OECDStat_Metadata/ShowMetadata.ashx?Dataset=SNA_TABLE2&amp;Coords=%5bLOCATION%5d.%5bCHE%5d&amp;ShowOnWeb=true&amp;Lang=en" TargetMode="External"/><Relationship Id="rId37" Type="http://schemas.openxmlformats.org/officeDocument/2006/relationships/table" Target="../tables/table5.xml"/><Relationship Id="rId5" Type="http://schemas.openxmlformats.org/officeDocument/2006/relationships/hyperlink" Target="http://stats.oecd.org/OECDStat_Metadata/ShowMetadata.ashx?Dataset=SNA_TABLE2&amp;Coords=%5bLOCATION%5d.%5bCHL%5d&amp;ShowOnWeb=true&amp;Lang=en" TargetMode="External"/><Relationship Id="rId15" Type="http://schemas.openxmlformats.org/officeDocument/2006/relationships/hyperlink" Target="http://stats.oecd.org/OECDStat_Metadata/ShowMetadata.ashx?Dataset=SNA_TABLE2&amp;Coords=%5bLOCATION%5d.%5bISR%5d&amp;ShowOnWeb=true&amp;Lang=en" TargetMode="External"/><Relationship Id="rId23" Type="http://schemas.openxmlformats.org/officeDocument/2006/relationships/hyperlink" Target="http://stats.oecd.org/OECDStat_Metadata/ShowMetadata.ashx?Dataset=SNA_TABLE2&amp;Coords=%5bLOCATION%5d.%5bNLD%5d&amp;ShowOnWeb=true&amp;Lang=en" TargetMode="External"/><Relationship Id="rId28" Type="http://schemas.openxmlformats.org/officeDocument/2006/relationships/hyperlink" Target="http://stats.oecd.org/OECDStat_Metadata/ShowMetadata.ashx?Dataset=SNA_TABLE2&amp;Coords=%5bLOCATION%5d.%5bSVK%5d&amp;ShowOnWeb=true&amp;Lang=en" TargetMode="External"/><Relationship Id="rId36" Type="http://schemas.openxmlformats.org/officeDocument/2006/relationships/hyperlink" Target="https://stats.oecd.org/Index.aspx?DataSetCode=SNA_TABLE1" TargetMode="External"/><Relationship Id="rId10" Type="http://schemas.openxmlformats.org/officeDocument/2006/relationships/hyperlink" Target="http://stats.oecd.org/OECDStat_Metadata/ShowMetadata.ashx?Dataset=SNA_TABLE2&amp;Coords=%5bLOCATION%5d.%5bFRA%5d&amp;ShowOnWeb=true&amp;Lang=en" TargetMode="External"/><Relationship Id="rId19" Type="http://schemas.openxmlformats.org/officeDocument/2006/relationships/hyperlink" Target="http://stats.oecd.org/OECDStat_Metadata/ShowMetadata.ashx?Dataset=SNA_TABLE2&amp;Coords=%5bLOCATION%5d.%5bLTU%5d&amp;ShowOnWeb=true&amp;Lang=en" TargetMode="External"/><Relationship Id="rId31" Type="http://schemas.openxmlformats.org/officeDocument/2006/relationships/hyperlink" Target="http://stats.oecd.org/OECDStat_Metadata/ShowMetadata.ashx?Dataset=SNA_TABLE2&amp;Coords=%5bLOCATION%5d.%5bSWE%5d&amp;ShowOnWeb=true&amp;Lang=en" TargetMode="External"/><Relationship Id="rId4" Type="http://schemas.openxmlformats.org/officeDocument/2006/relationships/hyperlink" Target="http://stats.oecd.org/OECDStat_Metadata/ShowMetadata.ashx?Dataset=SNA_TABLE2&amp;Coords=%5bLOCATION%5d.%5bCAN%5d&amp;ShowOnWeb=true&amp;Lang=en" TargetMode="External"/><Relationship Id="rId9" Type="http://schemas.openxmlformats.org/officeDocument/2006/relationships/hyperlink" Target="http://stats.oecd.org/OECDStat_Metadata/ShowMetadata.ashx?Dataset=SNA_TABLE2&amp;Coords=%5bLOCATION%5d.%5bFIN%5d&amp;ShowOnWeb=true&amp;Lang=en" TargetMode="External"/><Relationship Id="rId14" Type="http://schemas.openxmlformats.org/officeDocument/2006/relationships/hyperlink" Target="http://stats.oecd.org/OECDStat_Metadata/ShowMetadata.ashx?Dataset=SNA_TABLE2&amp;Coords=%5bLOCATION%5d.%5bIRL%5d&amp;ShowOnWeb=true&amp;Lang=en" TargetMode="External"/><Relationship Id="rId22" Type="http://schemas.openxmlformats.org/officeDocument/2006/relationships/hyperlink" Target="http://stats.oecd.org/OECDStat_Metadata/ShowMetadata.ashx?Dataset=SNA_TABLE2&amp;Coords=%5bLOCATION%5d.%5bMEX%5d&amp;ShowOnWeb=true&amp;Lang=en" TargetMode="External"/><Relationship Id="rId27" Type="http://schemas.openxmlformats.org/officeDocument/2006/relationships/hyperlink" Target="http://stats.oecd.org/OECDStat_Metadata/ShowMetadata.ashx?Dataset=SNA_TABLE2&amp;Coords=%5bLOCATION%5d.%5bPRT%5d&amp;ShowOnWeb=true&amp;Lang=en" TargetMode="External"/><Relationship Id="rId30" Type="http://schemas.openxmlformats.org/officeDocument/2006/relationships/hyperlink" Target="http://stats.oecd.org/OECDStat_Metadata/ShowMetadata.ashx?Dataset=SNA_TABLE2&amp;Coords=%5bLOCATION%5d.%5bESP%5d&amp;ShowOnWeb=true&amp;Lang=en" TargetMode="External"/><Relationship Id="rId35" Type="http://schemas.openxmlformats.org/officeDocument/2006/relationships/hyperlink" Target="http://stats.oecd.org/OECDStat_Metadata/ShowMetadata.ashx?Dataset=SNA_TABLE2&amp;Coords=%5bLOCATION%5d.%5bUSA%5d&amp;ShowOnWeb=true&amp;Lang=en" TargetMode="External"/></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1.vml"/><Relationship Id="rId1" Type="http://schemas.openxmlformats.org/officeDocument/2006/relationships/hyperlink" Target="https://stats.oecd.org/Index.aspx?DataSetCode=IDD"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40"/>
  <sheetViews>
    <sheetView showGridLines="0" tabSelected="1" workbookViewId="0">
      <selection activeCell="A10" sqref="A10"/>
    </sheetView>
  </sheetViews>
  <sheetFormatPr defaultRowHeight="15" x14ac:dyDescent="0.25"/>
  <cols>
    <col min="1" max="1" width="34.28515625" customWidth="1"/>
    <col min="2" max="2" width="68.42578125" customWidth="1"/>
  </cols>
  <sheetData>
    <row r="1" spans="1:2" ht="36.75" customHeight="1" x14ac:dyDescent="0.3">
      <c r="A1" s="276" t="s">
        <v>279</v>
      </c>
    </row>
    <row r="2" spans="1:2" ht="36.75" customHeight="1" x14ac:dyDescent="0.25">
      <c r="A2" s="2"/>
    </row>
    <row r="3" spans="1:2" ht="18.75" x14ac:dyDescent="0.3">
      <c r="A3" s="276" t="s">
        <v>280</v>
      </c>
    </row>
    <row r="5" spans="1:2" ht="15.75" thickBot="1" x14ac:dyDescent="0.3">
      <c r="A5" s="245" t="s">
        <v>281</v>
      </c>
      <c r="B5" s="245" t="s">
        <v>6</v>
      </c>
    </row>
    <row r="6" spans="1:2" ht="28.5" customHeight="1" x14ac:dyDescent="0.25">
      <c r="A6" s="277" t="s">
        <v>282</v>
      </c>
      <c r="B6" s="278" t="s">
        <v>283</v>
      </c>
    </row>
    <row r="7" spans="1:2" ht="33.75" customHeight="1" x14ac:dyDescent="0.25">
      <c r="A7" s="279" t="s">
        <v>284</v>
      </c>
      <c r="B7" s="250" t="s">
        <v>285</v>
      </c>
    </row>
    <row r="8" spans="1:2" ht="28.5" customHeight="1" x14ac:dyDescent="0.25">
      <c r="A8" s="279" t="s">
        <v>286</v>
      </c>
      <c r="B8" s="250" t="s">
        <v>287</v>
      </c>
    </row>
    <row r="9" spans="1:2" ht="38.25" customHeight="1" x14ac:dyDescent="0.25">
      <c r="A9" s="280" t="s">
        <v>318</v>
      </c>
      <c r="B9" s="281" t="s">
        <v>288</v>
      </c>
    </row>
    <row r="10" spans="1:2" ht="38.25" customHeight="1" x14ac:dyDescent="0.25">
      <c r="A10" s="280" t="s">
        <v>335</v>
      </c>
      <c r="B10" s="281" t="s">
        <v>336</v>
      </c>
    </row>
    <row r="11" spans="1:2" ht="32.25" customHeight="1" x14ac:dyDescent="0.25">
      <c r="A11" s="279" t="s">
        <v>289</v>
      </c>
      <c r="B11" s="282" t="s">
        <v>290</v>
      </c>
    </row>
    <row r="12" spans="1:2" ht="32.25" customHeight="1" thickBot="1" x14ac:dyDescent="0.3">
      <c r="A12" s="283" t="s">
        <v>291</v>
      </c>
      <c r="B12" s="284" t="s">
        <v>292</v>
      </c>
    </row>
    <row r="13" spans="1:2" x14ac:dyDescent="0.25">
      <c r="B13" s="50"/>
    </row>
    <row r="14" spans="1:2" x14ac:dyDescent="0.25">
      <c r="B14" s="50"/>
    </row>
    <row r="15" spans="1:2" x14ac:dyDescent="0.25">
      <c r="B15" s="50"/>
    </row>
    <row r="16" spans="1:2" x14ac:dyDescent="0.25">
      <c r="B16" s="50"/>
    </row>
    <row r="17" spans="2:2" x14ac:dyDescent="0.25">
      <c r="B17" s="50"/>
    </row>
    <row r="18" spans="2:2" x14ac:dyDescent="0.25">
      <c r="B18" s="50"/>
    </row>
    <row r="19" spans="2:2" x14ac:dyDescent="0.25">
      <c r="B19" s="50"/>
    </row>
    <row r="20" spans="2:2" x14ac:dyDescent="0.25">
      <c r="B20" s="50"/>
    </row>
    <row r="21" spans="2:2" x14ac:dyDescent="0.25">
      <c r="B21" s="50"/>
    </row>
    <row r="22" spans="2:2" x14ac:dyDescent="0.25">
      <c r="B22" s="50"/>
    </row>
    <row r="23" spans="2:2" x14ac:dyDescent="0.25">
      <c r="B23" s="50"/>
    </row>
    <row r="24" spans="2:2" x14ac:dyDescent="0.25">
      <c r="B24" s="50"/>
    </row>
    <row r="25" spans="2:2" x14ac:dyDescent="0.25">
      <c r="B25" s="50"/>
    </row>
    <row r="26" spans="2:2" x14ac:dyDescent="0.25">
      <c r="B26" s="50"/>
    </row>
    <row r="27" spans="2:2" x14ac:dyDescent="0.25">
      <c r="B27" s="50"/>
    </row>
    <row r="28" spans="2:2" x14ac:dyDescent="0.25">
      <c r="B28" s="50"/>
    </row>
    <row r="29" spans="2:2" x14ac:dyDescent="0.25">
      <c r="B29" s="50"/>
    </row>
    <row r="30" spans="2:2" x14ac:dyDescent="0.25">
      <c r="B30" s="50"/>
    </row>
    <row r="31" spans="2:2" x14ac:dyDescent="0.25">
      <c r="B31" s="50"/>
    </row>
    <row r="32" spans="2:2" x14ac:dyDescent="0.25">
      <c r="B32" s="50"/>
    </row>
    <row r="33" spans="2:2" x14ac:dyDescent="0.25">
      <c r="B33" s="50"/>
    </row>
    <row r="34" spans="2:2" x14ac:dyDescent="0.25">
      <c r="B34" s="50"/>
    </row>
    <row r="35" spans="2:2" x14ac:dyDescent="0.25">
      <c r="B35" s="50"/>
    </row>
    <row r="36" spans="2:2" x14ac:dyDescent="0.25">
      <c r="B36" s="50"/>
    </row>
    <row r="37" spans="2:2" x14ac:dyDescent="0.25">
      <c r="B37" s="50"/>
    </row>
    <row r="38" spans="2:2" x14ac:dyDescent="0.25">
      <c r="B38" s="50"/>
    </row>
    <row r="39" spans="2:2" x14ac:dyDescent="0.25">
      <c r="B39" s="50"/>
    </row>
    <row r="40" spans="2:2" x14ac:dyDescent="0.25">
      <c r="B40" s="50"/>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zoomScaleNormal="100" workbookViewId="0">
      <pane xSplit="1" topLeftCell="H1" activePane="topRight" state="frozen"/>
      <selection pane="topRight" activeCell="A26" sqref="A26"/>
    </sheetView>
  </sheetViews>
  <sheetFormatPr defaultRowHeight="15" x14ac:dyDescent="0.25"/>
  <cols>
    <col min="1" max="1" width="17.5703125" style="5" customWidth="1"/>
    <col min="2" max="5" width="20.5703125" style="11" customWidth="1"/>
    <col min="6" max="20" width="20.5703125" customWidth="1"/>
    <col min="22" max="22" width="20.5703125" customWidth="1"/>
    <col min="23" max="23" width="60.5703125" customWidth="1"/>
  </cols>
  <sheetData>
    <row r="1" spans="1:23" ht="45" x14ac:dyDescent="0.25">
      <c r="A1" s="88" t="s">
        <v>33</v>
      </c>
      <c r="B1" s="60" t="s">
        <v>101</v>
      </c>
      <c r="C1" s="60" t="s">
        <v>102</v>
      </c>
      <c r="D1" s="60" t="s">
        <v>103</v>
      </c>
      <c r="E1" s="60" t="s">
        <v>104</v>
      </c>
      <c r="F1" s="60" t="s">
        <v>105</v>
      </c>
      <c r="G1" s="60" t="s">
        <v>106</v>
      </c>
      <c r="H1" s="60" t="s">
        <v>107</v>
      </c>
      <c r="I1" s="60" t="s">
        <v>119</v>
      </c>
      <c r="J1" s="60" t="s">
        <v>114</v>
      </c>
      <c r="K1" s="60" t="s">
        <v>115</v>
      </c>
      <c r="L1" s="60" t="s">
        <v>108</v>
      </c>
      <c r="M1" s="60" t="s">
        <v>109</v>
      </c>
      <c r="N1" s="60" t="s">
        <v>110</v>
      </c>
      <c r="O1" s="60" t="s">
        <v>116</v>
      </c>
      <c r="P1" s="60" t="s">
        <v>117</v>
      </c>
      <c r="Q1" s="60" t="s">
        <v>111</v>
      </c>
      <c r="R1" s="60" t="s">
        <v>112</v>
      </c>
      <c r="S1" s="60" t="s">
        <v>113</v>
      </c>
      <c r="T1" s="61" t="s">
        <v>118</v>
      </c>
    </row>
    <row r="2" spans="1:23" x14ac:dyDescent="0.25">
      <c r="A2" s="104" t="s">
        <v>34</v>
      </c>
      <c r="B2" s="264">
        <v>15.632662037025</v>
      </c>
      <c r="C2" s="264">
        <v>15.061644364492899</v>
      </c>
      <c r="D2" s="264">
        <v>15.4324258284697</v>
      </c>
      <c r="E2" s="264" t="s">
        <v>66</v>
      </c>
      <c r="F2" s="105">
        <v>15.375577409995865</v>
      </c>
      <c r="G2" s="106" t="s">
        <v>66</v>
      </c>
      <c r="H2" s="106" t="s">
        <v>66</v>
      </c>
      <c r="I2" s="107" t="s">
        <v>66</v>
      </c>
      <c r="J2" s="108">
        <v>2.2000000000000002</v>
      </c>
      <c r="K2" s="17" t="s">
        <v>66</v>
      </c>
      <c r="L2" s="108">
        <v>2.1</v>
      </c>
      <c r="M2" s="17" t="s">
        <v>66</v>
      </c>
      <c r="N2" s="108">
        <v>2.2000000000000002</v>
      </c>
      <c r="O2" s="77">
        <f>1/J2</f>
        <v>0.45454545454545453</v>
      </c>
      <c r="P2" s="77" t="s">
        <v>66</v>
      </c>
      <c r="Q2" s="77">
        <f>1/L2</f>
        <v>0.47619047619047616</v>
      </c>
      <c r="R2" s="77" t="s">
        <v>66</v>
      </c>
      <c r="S2" s="77">
        <f>1/N2</f>
        <v>0.45454545454545453</v>
      </c>
      <c r="T2" s="109">
        <v>0.46176046176046176</v>
      </c>
    </row>
    <row r="3" spans="1:23" x14ac:dyDescent="0.25">
      <c r="A3" s="111" t="s">
        <v>35</v>
      </c>
      <c r="B3" s="265">
        <v>15.4306909837204</v>
      </c>
      <c r="C3" s="265">
        <v>15.1370649130179</v>
      </c>
      <c r="D3" s="265">
        <v>14.9266828183379</v>
      </c>
      <c r="E3" s="265" t="s">
        <v>66</v>
      </c>
      <c r="F3" s="112">
        <v>15.1648129050254</v>
      </c>
      <c r="G3" s="113">
        <v>24311</v>
      </c>
      <c r="H3" s="113">
        <v>40289</v>
      </c>
      <c r="I3" s="84">
        <f>G3/H3</f>
        <v>0.60341532428206213</v>
      </c>
      <c r="J3" s="114">
        <v>1.9</v>
      </c>
      <c r="K3" s="114">
        <v>1.9</v>
      </c>
      <c r="L3" s="114">
        <v>2</v>
      </c>
      <c r="M3" s="114">
        <v>1.9</v>
      </c>
      <c r="N3" s="114">
        <v>2</v>
      </c>
      <c r="O3" s="84">
        <f>1/J3</f>
        <v>0.52631578947368418</v>
      </c>
      <c r="P3" s="84">
        <f>1/K3</f>
        <v>0.52631578947368418</v>
      </c>
      <c r="Q3" s="84">
        <f>1/L3</f>
        <v>0.5</v>
      </c>
      <c r="R3" s="84">
        <f>1/M3</f>
        <v>0.52631578947368418</v>
      </c>
      <c r="S3" s="84">
        <f>1/N3</f>
        <v>0.5</v>
      </c>
      <c r="T3" s="115">
        <v>0.51578947368421058</v>
      </c>
    </row>
    <row r="4" spans="1:23" x14ac:dyDescent="0.25">
      <c r="A4" s="104" t="s">
        <v>36</v>
      </c>
      <c r="B4" s="264">
        <v>4.0999999999999996</v>
      </c>
      <c r="C4" s="264">
        <v>5.5</v>
      </c>
      <c r="D4" s="264" t="s">
        <v>66</v>
      </c>
      <c r="E4" s="264" t="s">
        <v>66</v>
      </c>
      <c r="F4" s="105">
        <v>4.8</v>
      </c>
      <c r="G4" s="106">
        <v>29846</v>
      </c>
      <c r="H4" s="110">
        <v>45727</v>
      </c>
      <c r="I4" s="77">
        <f>G4/H4</f>
        <v>0.65269971789096159</v>
      </c>
      <c r="J4" s="17" t="s">
        <v>66</v>
      </c>
      <c r="K4" s="17" t="s">
        <v>66</v>
      </c>
      <c r="L4" s="17" t="s">
        <v>66</v>
      </c>
      <c r="M4" s="17" t="s">
        <v>66</v>
      </c>
      <c r="N4" s="108">
        <v>1.9</v>
      </c>
      <c r="O4" s="77" t="s">
        <v>66</v>
      </c>
      <c r="P4" s="77" t="s">
        <v>66</v>
      </c>
      <c r="Q4" s="77" t="s">
        <v>66</v>
      </c>
      <c r="R4" s="77" t="s">
        <v>66</v>
      </c>
      <c r="S4" s="77">
        <f>1/N4</f>
        <v>0.52631578947368418</v>
      </c>
      <c r="T4" s="109">
        <v>0.52631578947368418</v>
      </c>
      <c r="V4" t="s">
        <v>73</v>
      </c>
    </row>
    <row r="5" spans="1:23" x14ac:dyDescent="0.25">
      <c r="A5" s="111" t="s">
        <v>37</v>
      </c>
      <c r="B5" s="265">
        <v>22.3428150427257</v>
      </c>
      <c r="C5" s="265">
        <v>22.010780984694399</v>
      </c>
      <c r="D5" s="265">
        <v>20.679295274590899</v>
      </c>
      <c r="E5" s="265">
        <v>19.377477650126099</v>
      </c>
      <c r="F5" s="112">
        <v>21.102592238034273</v>
      </c>
      <c r="G5" s="116" t="s">
        <v>66</v>
      </c>
      <c r="H5" s="116" t="s">
        <v>66</v>
      </c>
      <c r="I5" s="117" t="s">
        <v>66</v>
      </c>
      <c r="J5" s="114">
        <v>2.2000000000000002</v>
      </c>
      <c r="K5" s="114">
        <v>2.2999999999999998</v>
      </c>
      <c r="L5" s="114">
        <v>2.2000000000000002</v>
      </c>
      <c r="M5" s="114">
        <v>2.1</v>
      </c>
      <c r="N5" s="114">
        <v>2.1</v>
      </c>
      <c r="O5" s="84">
        <f>1/J5</f>
        <v>0.45454545454545453</v>
      </c>
      <c r="P5" s="84">
        <f>1/K5</f>
        <v>0.43478260869565222</v>
      </c>
      <c r="Q5" s="84">
        <f>1/L5</f>
        <v>0.45454545454545453</v>
      </c>
      <c r="R5" s="84">
        <f>1/M5</f>
        <v>0.47619047619047616</v>
      </c>
      <c r="S5" s="84">
        <f>1/N5</f>
        <v>0.47619047619047616</v>
      </c>
      <c r="T5" s="115">
        <v>0.45925089403350272</v>
      </c>
      <c r="V5" s="9" t="s">
        <v>120</v>
      </c>
      <c r="W5" s="3" t="s">
        <v>17</v>
      </c>
    </row>
    <row r="6" spans="1:23" x14ac:dyDescent="0.25">
      <c r="A6" s="104" t="s">
        <v>38</v>
      </c>
      <c r="B6" s="264" t="s">
        <v>66</v>
      </c>
      <c r="C6" s="264">
        <v>10.5680614627341</v>
      </c>
      <c r="D6" s="264" t="s">
        <v>66</v>
      </c>
      <c r="E6" s="264" t="s">
        <v>66</v>
      </c>
      <c r="F6" s="105">
        <v>10.5680614627341</v>
      </c>
      <c r="G6" s="106" t="s">
        <v>66</v>
      </c>
      <c r="H6" s="106" t="s">
        <v>66</v>
      </c>
      <c r="I6" s="107" t="s">
        <v>66</v>
      </c>
      <c r="J6" s="17" t="s">
        <v>66</v>
      </c>
      <c r="K6" s="108">
        <v>2.5</v>
      </c>
      <c r="L6" s="17" t="s">
        <v>66</v>
      </c>
      <c r="M6" s="108">
        <v>2.5</v>
      </c>
      <c r="N6" s="17" t="s">
        <v>66</v>
      </c>
      <c r="O6" s="77" t="s">
        <v>66</v>
      </c>
      <c r="P6" s="77">
        <f t="shared" ref="P6:P23" si="0">1/K6</f>
        <v>0.4</v>
      </c>
      <c r="Q6" s="77" t="s">
        <v>66</v>
      </c>
      <c r="R6" s="77">
        <f t="shared" ref="R6:R18" si="1">1/M6</f>
        <v>0.4</v>
      </c>
      <c r="S6" s="77" t="s">
        <v>66</v>
      </c>
      <c r="T6" s="109">
        <v>0.4</v>
      </c>
      <c r="V6" s="9" t="s">
        <v>121</v>
      </c>
      <c r="W6" s="3" t="s">
        <v>122</v>
      </c>
    </row>
    <row r="7" spans="1:23" x14ac:dyDescent="0.25">
      <c r="A7" s="111" t="s">
        <v>39</v>
      </c>
      <c r="B7" s="265">
        <v>19.760001778400198</v>
      </c>
      <c r="C7" s="265">
        <v>19.870002384400301</v>
      </c>
      <c r="D7" s="265">
        <v>19.6800025584003</v>
      </c>
      <c r="E7" s="265">
        <v>18.36</v>
      </c>
      <c r="F7" s="112">
        <v>19.417501680300202</v>
      </c>
      <c r="G7" s="113">
        <v>8448</v>
      </c>
      <c r="H7" s="113">
        <v>14351</v>
      </c>
      <c r="I7" s="84">
        <f t="shared" ref="I7:I16" si="2">G7/H7</f>
        <v>0.58866977910946972</v>
      </c>
      <c r="J7" s="114">
        <v>1.7</v>
      </c>
      <c r="K7" s="114">
        <v>1.8</v>
      </c>
      <c r="L7" s="114">
        <v>1.7</v>
      </c>
      <c r="M7" s="114">
        <v>1.7</v>
      </c>
      <c r="N7" s="114">
        <v>1.8</v>
      </c>
      <c r="O7" s="84">
        <f t="shared" ref="O7:O18" si="3">1/J7</f>
        <v>0.58823529411764708</v>
      </c>
      <c r="P7" s="84">
        <f t="shared" si="0"/>
        <v>0.55555555555555558</v>
      </c>
      <c r="Q7" s="84">
        <f t="shared" ref="Q7:Q18" si="4">1/L7</f>
        <v>0.58823529411764708</v>
      </c>
      <c r="R7" s="84">
        <f t="shared" si="1"/>
        <v>0.58823529411764708</v>
      </c>
      <c r="S7" s="84">
        <f>1/N7</f>
        <v>0.55555555555555558</v>
      </c>
      <c r="T7" s="115">
        <v>0.57516339869281052</v>
      </c>
      <c r="V7" s="9" t="s">
        <v>123</v>
      </c>
      <c r="W7" s="3" t="s">
        <v>5</v>
      </c>
    </row>
    <row r="8" spans="1:23" x14ac:dyDescent="0.25">
      <c r="A8" s="104" t="s">
        <v>1</v>
      </c>
      <c r="B8" s="264">
        <v>8.23258267523412</v>
      </c>
      <c r="C8" s="264">
        <v>8.5194499507920298</v>
      </c>
      <c r="D8" s="264">
        <v>8.7252921688895508</v>
      </c>
      <c r="E8" s="264" t="s">
        <v>66</v>
      </c>
      <c r="F8" s="105">
        <v>8.4924415983052342</v>
      </c>
      <c r="G8" s="110">
        <v>39842</v>
      </c>
      <c r="H8" s="110">
        <v>57182</v>
      </c>
      <c r="I8" s="77">
        <f t="shared" si="2"/>
        <v>0.69675772096114164</v>
      </c>
      <c r="J8" s="108">
        <v>1.7</v>
      </c>
      <c r="K8" s="108">
        <v>1.7</v>
      </c>
      <c r="L8" s="108">
        <v>1.8</v>
      </c>
      <c r="M8" s="108">
        <v>1.8</v>
      </c>
      <c r="N8" s="17" t="s">
        <v>66</v>
      </c>
      <c r="O8" s="77">
        <f t="shared" si="3"/>
        <v>0.58823529411764708</v>
      </c>
      <c r="P8" s="77">
        <f t="shared" si="0"/>
        <v>0.58823529411764708</v>
      </c>
      <c r="Q8" s="77">
        <f t="shared" si="4"/>
        <v>0.55555555555555558</v>
      </c>
      <c r="R8" s="77">
        <f t="shared" si="1"/>
        <v>0.55555555555555558</v>
      </c>
      <c r="S8" s="77" t="s">
        <v>66</v>
      </c>
      <c r="T8" s="109">
        <v>0.57189542483660127</v>
      </c>
    </row>
    <row r="9" spans="1:23" x14ac:dyDescent="0.25">
      <c r="A9" s="111" t="s">
        <v>40</v>
      </c>
      <c r="B9" s="265" t="s">
        <v>66</v>
      </c>
      <c r="C9" s="265" t="s">
        <v>66</v>
      </c>
      <c r="D9" s="265" t="s">
        <v>66</v>
      </c>
      <c r="E9" s="265" t="s">
        <v>66</v>
      </c>
      <c r="F9" s="112" t="s">
        <v>66</v>
      </c>
      <c r="G9" s="116">
        <v>7798</v>
      </c>
      <c r="H9" s="116">
        <v>14590</v>
      </c>
      <c r="I9" s="84">
        <f t="shared" si="2"/>
        <v>0.53447566826593562</v>
      </c>
      <c r="J9" s="114">
        <v>2.2999999999999998</v>
      </c>
      <c r="K9" s="114">
        <v>2.2999999999999998</v>
      </c>
      <c r="L9" s="114">
        <v>2.2999999999999998</v>
      </c>
      <c r="M9" s="114">
        <v>2.2999999999999998</v>
      </c>
      <c r="N9" s="114">
        <v>2.4</v>
      </c>
      <c r="O9" s="84">
        <f t="shared" si="3"/>
        <v>0.43478260869565222</v>
      </c>
      <c r="P9" s="84">
        <f t="shared" si="0"/>
        <v>0.43478260869565222</v>
      </c>
      <c r="Q9" s="84">
        <f t="shared" si="4"/>
        <v>0.43478260869565222</v>
      </c>
      <c r="R9" s="84">
        <f t="shared" si="1"/>
        <v>0.43478260869565222</v>
      </c>
      <c r="S9" s="84">
        <f>1/N9</f>
        <v>0.41666666666666669</v>
      </c>
      <c r="T9" s="115">
        <v>0.4311594202898551</v>
      </c>
    </row>
    <row r="10" spans="1:23" x14ac:dyDescent="0.25">
      <c r="A10" s="104" t="s">
        <v>41</v>
      </c>
      <c r="B10" s="264">
        <v>7.0758681085307904</v>
      </c>
      <c r="C10" s="264">
        <v>7.5530856661636498</v>
      </c>
      <c r="D10" s="264">
        <v>7.31696261103491</v>
      </c>
      <c r="E10" s="264" t="s">
        <v>66</v>
      </c>
      <c r="F10" s="105">
        <v>7.3153054619097837</v>
      </c>
      <c r="G10" s="110">
        <v>27739</v>
      </c>
      <c r="H10" s="110">
        <v>40156</v>
      </c>
      <c r="I10" s="77">
        <f t="shared" si="2"/>
        <v>0.69078095427831454</v>
      </c>
      <c r="J10" s="108">
        <v>1.8</v>
      </c>
      <c r="K10" s="108">
        <v>1.8</v>
      </c>
      <c r="L10" s="108">
        <v>1.8</v>
      </c>
      <c r="M10" s="108">
        <v>1.8</v>
      </c>
      <c r="N10" s="108">
        <v>1.8</v>
      </c>
      <c r="O10" s="77">
        <f t="shared" si="3"/>
        <v>0.55555555555555558</v>
      </c>
      <c r="P10" s="77">
        <f t="shared" si="0"/>
        <v>0.55555555555555558</v>
      </c>
      <c r="Q10" s="77">
        <f t="shared" si="4"/>
        <v>0.55555555555555558</v>
      </c>
      <c r="R10" s="77">
        <f t="shared" si="1"/>
        <v>0.55555555555555558</v>
      </c>
      <c r="S10" s="77">
        <f>1/N10</f>
        <v>0.55555555555555558</v>
      </c>
      <c r="T10" s="109">
        <v>0.55555555555555558</v>
      </c>
    </row>
    <row r="11" spans="1:23" x14ac:dyDescent="0.25">
      <c r="A11" s="111" t="s">
        <v>42</v>
      </c>
      <c r="B11" s="265" t="s">
        <v>66</v>
      </c>
      <c r="C11" s="265" t="s">
        <v>66</v>
      </c>
      <c r="D11" s="265" t="s">
        <v>66</v>
      </c>
      <c r="E11" s="265" t="s">
        <v>66</v>
      </c>
      <c r="F11" s="112" t="s">
        <v>66</v>
      </c>
      <c r="G11" s="116">
        <v>20964</v>
      </c>
      <c r="H11" s="116">
        <v>31599</v>
      </c>
      <c r="I11" s="84">
        <f t="shared" si="2"/>
        <v>0.66343871641507646</v>
      </c>
      <c r="J11" s="114">
        <v>1.9</v>
      </c>
      <c r="K11" s="114">
        <v>1.9</v>
      </c>
      <c r="L11" s="114">
        <v>1.9</v>
      </c>
      <c r="M11" s="114">
        <v>1.9</v>
      </c>
      <c r="N11" s="114">
        <v>1.9</v>
      </c>
      <c r="O11" s="84">
        <f t="shared" si="3"/>
        <v>0.52631578947368418</v>
      </c>
      <c r="P11" s="84">
        <f t="shared" si="0"/>
        <v>0.52631578947368418</v>
      </c>
      <c r="Q11" s="84">
        <f t="shared" si="4"/>
        <v>0.52631578947368418</v>
      </c>
      <c r="R11" s="84">
        <f t="shared" si="1"/>
        <v>0.52631578947368418</v>
      </c>
      <c r="S11" s="84">
        <f>1/N11</f>
        <v>0.52631578947368418</v>
      </c>
      <c r="T11" s="115">
        <v>0.52631578947368418</v>
      </c>
    </row>
    <row r="12" spans="1:23" x14ac:dyDescent="0.25">
      <c r="A12" s="104" t="s">
        <v>43</v>
      </c>
      <c r="B12" s="264">
        <v>18.8502036842713</v>
      </c>
      <c r="C12" s="264">
        <v>17.787358364270801</v>
      </c>
      <c r="D12" s="264">
        <v>17.801495403862599</v>
      </c>
      <c r="E12" s="264" t="s">
        <v>66</v>
      </c>
      <c r="F12" s="105">
        <v>18.146352484134898</v>
      </c>
      <c r="G12" s="110">
        <v>22802</v>
      </c>
      <c r="H12" s="110">
        <v>42370</v>
      </c>
      <c r="I12" s="77">
        <f t="shared" si="2"/>
        <v>0.53816379513806933</v>
      </c>
      <c r="J12" s="108">
        <v>2</v>
      </c>
      <c r="K12" s="108">
        <v>2</v>
      </c>
      <c r="L12" s="108">
        <v>2</v>
      </c>
      <c r="M12" s="108">
        <v>2</v>
      </c>
      <c r="N12" s="17" t="s">
        <v>66</v>
      </c>
      <c r="O12" s="77">
        <f t="shared" si="3"/>
        <v>0.5</v>
      </c>
      <c r="P12" s="77">
        <f t="shared" si="0"/>
        <v>0.5</v>
      </c>
      <c r="Q12" s="77">
        <f t="shared" si="4"/>
        <v>0.5</v>
      </c>
      <c r="R12" s="77">
        <f t="shared" si="1"/>
        <v>0.5</v>
      </c>
      <c r="S12" s="77" t="s">
        <v>66</v>
      </c>
      <c r="T12" s="109">
        <v>0.5</v>
      </c>
    </row>
    <row r="13" spans="1:23" x14ac:dyDescent="0.25">
      <c r="A13" s="111" t="s">
        <v>44</v>
      </c>
      <c r="B13" s="265" t="s">
        <v>66</v>
      </c>
      <c r="C13" s="265" t="s">
        <v>66</v>
      </c>
      <c r="D13" s="265" t="s">
        <v>66</v>
      </c>
      <c r="E13" s="265" t="s">
        <v>66</v>
      </c>
      <c r="F13" s="112" t="s">
        <v>66</v>
      </c>
      <c r="G13" s="116">
        <v>10055</v>
      </c>
      <c r="H13" s="116">
        <v>18033</v>
      </c>
      <c r="I13" s="84">
        <f t="shared" si="2"/>
        <v>0.55758886485886983</v>
      </c>
      <c r="J13" s="114">
        <v>2.5</v>
      </c>
      <c r="K13" s="114">
        <v>2.5</v>
      </c>
      <c r="L13" s="114">
        <v>2.4</v>
      </c>
      <c r="M13" s="114">
        <v>2.2000000000000002</v>
      </c>
      <c r="N13" s="114">
        <v>2.2000000000000002</v>
      </c>
      <c r="O13" s="84">
        <f t="shared" si="3"/>
        <v>0.4</v>
      </c>
      <c r="P13" s="84">
        <f t="shared" si="0"/>
        <v>0.4</v>
      </c>
      <c r="Q13" s="84">
        <f t="shared" si="4"/>
        <v>0.41666666666666669</v>
      </c>
      <c r="R13" s="84">
        <f t="shared" si="1"/>
        <v>0.45454545454545453</v>
      </c>
      <c r="S13" s="84">
        <f>1/N13</f>
        <v>0.45454545454545453</v>
      </c>
      <c r="T13" s="115">
        <v>0.42515151515151517</v>
      </c>
    </row>
    <row r="14" spans="1:23" x14ac:dyDescent="0.25">
      <c r="A14" s="104" t="s">
        <v>45</v>
      </c>
      <c r="B14" s="264">
        <v>19.55</v>
      </c>
      <c r="C14" s="264">
        <v>15.72</v>
      </c>
      <c r="D14" s="264">
        <v>15.97</v>
      </c>
      <c r="E14" s="264" t="s">
        <v>66</v>
      </c>
      <c r="F14" s="105">
        <v>17.080000000000002</v>
      </c>
      <c r="G14" s="110">
        <v>6792</v>
      </c>
      <c r="H14" s="110">
        <v>10833</v>
      </c>
      <c r="I14" s="77">
        <f t="shared" si="2"/>
        <v>0.62697313763500417</v>
      </c>
      <c r="J14" s="108">
        <v>1.9</v>
      </c>
      <c r="K14" s="108">
        <v>1.9</v>
      </c>
      <c r="L14" s="108">
        <v>1.9</v>
      </c>
      <c r="M14" s="108">
        <v>1.9</v>
      </c>
      <c r="N14" s="17" t="s">
        <v>66</v>
      </c>
      <c r="O14" s="77">
        <f t="shared" si="3"/>
        <v>0.52631578947368418</v>
      </c>
      <c r="P14" s="77">
        <f t="shared" si="0"/>
        <v>0.52631578947368418</v>
      </c>
      <c r="Q14" s="77">
        <f t="shared" si="4"/>
        <v>0.52631578947368418</v>
      </c>
      <c r="R14" s="77">
        <f t="shared" si="1"/>
        <v>0.52631578947368418</v>
      </c>
      <c r="S14" s="77" t="s">
        <v>66</v>
      </c>
      <c r="T14" s="109">
        <v>0.52631578947368418</v>
      </c>
    </row>
    <row r="15" spans="1:23" x14ac:dyDescent="0.25">
      <c r="A15" s="111" t="s">
        <v>46</v>
      </c>
      <c r="B15" s="265" t="s">
        <v>66</v>
      </c>
      <c r="C15" s="265" t="s">
        <v>66</v>
      </c>
      <c r="D15" s="265" t="s">
        <v>66</v>
      </c>
      <c r="E15" s="265" t="s">
        <v>66</v>
      </c>
      <c r="F15" s="112" t="s">
        <v>66</v>
      </c>
      <c r="G15" s="116">
        <v>39038</v>
      </c>
      <c r="H15" s="116">
        <v>61193</v>
      </c>
      <c r="I15" s="84">
        <f t="shared" si="2"/>
        <v>0.63794878499174745</v>
      </c>
      <c r="J15" s="114">
        <v>1.8</v>
      </c>
      <c r="K15" s="114">
        <v>1.8</v>
      </c>
      <c r="L15" s="114">
        <v>1.8</v>
      </c>
      <c r="M15" s="114">
        <v>1.7</v>
      </c>
      <c r="N15" s="28" t="s">
        <v>66</v>
      </c>
      <c r="O15" s="84">
        <f t="shared" si="3"/>
        <v>0.55555555555555558</v>
      </c>
      <c r="P15" s="84">
        <f t="shared" si="0"/>
        <v>0.55555555555555558</v>
      </c>
      <c r="Q15" s="84">
        <f t="shared" si="4"/>
        <v>0.55555555555555558</v>
      </c>
      <c r="R15" s="84">
        <f t="shared" si="1"/>
        <v>0.58823529411764708</v>
      </c>
      <c r="S15" s="84" t="s">
        <v>66</v>
      </c>
      <c r="T15" s="115">
        <v>0.56372549019607843</v>
      </c>
    </row>
    <row r="16" spans="1:23" x14ac:dyDescent="0.25">
      <c r="A16" s="104" t="s">
        <v>47</v>
      </c>
      <c r="B16" s="264" t="s">
        <v>66</v>
      </c>
      <c r="C16" s="264" t="s">
        <v>66</v>
      </c>
      <c r="D16" s="264" t="s">
        <v>66</v>
      </c>
      <c r="E16" s="264" t="s">
        <v>66</v>
      </c>
      <c r="F16" s="105" t="s">
        <v>66</v>
      </c>
      <c r="G16" s="110">
        <v>22614</v>
      </c>
      <c r="H16" s="110">
        <v>40074</v>
      </c>
      <c r="I16" s="77">
        <f t="shared" si="2"/>
        <v>0.56430603383740086</v>
      </c>
      <c r="J16" s="108">
        <v>2</v>
      </c>
      <c r="K16" s="108">
        <v>2</v>
      </c>
      <c r="L16" s="108">
        <v>1.9</v>
      </c>
      <c r="M16" s="108">
        <v>2</v>
      </c>
      <c r="N16" s="17" t="s">
        <v>66</v>
      </c>
      <c r="O16" s="77">
        <f t="shared" si="3"/>
        <v>0.5</v>
      </c>
      <c r="P16" s="77">
        <f t="shared" si="0"/>
        <v>0.5</v>
      </c>
      <c r="Q16" s="77">
        <f t="shared" si="4"/>
        <v>0.52631578947368418</v>
      </c>
      <c r="R16" s="77">
        <f t="shared" si="1"/>
        <v>0.5</v>
      </c>
      <c r="S16" s="77" t="s">
        <v>66</v>
      </c>
      <c r="T16" s="109">
        <v>0.50657894736842102</v>
      </c>
    </row>
    <row r="17" spans="1:20" x14ac:dyDescent="0.25">
      <c r="A17" s="111" t="s">
        <v>48</v>
      </c>
      <c r="B17" s="265">
        <v>23.137244676608201</v>
      </c>
      <c r="C17" s="265">
        <v>22.626982605593302</v>
      </c>
      <c r="D17" s="265">
        <v>22.408257424889399</v>
      </c>
      <c r="E17" s="265" t="s">
        <v>66</v>
      </c>
      <c r="F17" s="112">
        <v>22.724161569030301</v>
      </c>
      <c r="G17" s="116" t="s">
        <v>66</v>
      </c>
      <c r="H17" s="116" t="s">
        <v>66</v>
      </c>
      <c r="I17" s="117" t="s">
        <v>66</v>
      </c>
      <c r="J17" s="114">
        <v>2.8</v>
      </c>
      <c r="K17" s="114">
        <v>2.8</v>
      </c>
      <c r="L17" s="114">
        <v>2.6</v>
      </c>
      <c r="M17" s="114">
        <v>2.7</v>
      </c>
      <c r="N17" s="114">
        <v>2.6</v>
      </c>
      <c r="O17" s="84">
        <f t="shared" si="3"/>
        <v>0.35714285714285715</v>
      </c>
      <c r="P17" s="84">
        <f t="shared" si="0"/>
        <v>0.35714285714285715</v>
      </c>
      <c r="Q17" s="84">
        <f t="shared" si="4"/>
        <v>0.38461538461538458</v>
      </c>
      <c r="R17" s="84">
        <f t="shared" si="1"/>
        <v>0.37037037037037035</v>
      </c>
      <c r="S17" s="84">
        <f>1/N17</f>
        <v>0.38461538461538458</v>
      </c>
      <c r="T17" s="115">
        <v>0.37077737077737077</v>
      </c>
    </row>
    <row r="18" spans="1:20" x14ac:dyDescent="0.25">
      <c r="A18" s="104" t="s">
        <v>49</v>
      </c>
      <c r="B18" s="264" t="s">
        <v>66</v>
      </c>
      <c r="C18" s="264" t="s">
        <v>66</v>
      </c>
      <c r="D18" s="264" t="s">
        <v>66</v>
      </c>
      <c r="E18" s="264" t="s">
        <v>66</v>
      </c>
      <c r="F18" s="105" t="s">
        <v>66</v>
      </c>
      <c r="G18" s="110">
        <v>21396</v>
      </c>
      <c r="H18" s="110">
        <v>30374</v>
      </c>
      <c r="I18" s="77">
        <f>G18/H18</f>
        <v>0.70441825245275569</v>
      </c>
      <c r="J18" s="108">
        <v>2.2999999999999998</v>
      </c>
      <c r="K18" s="108">
        <v>2.5</v>
      </c>
      <c r="L18" s="108">
        <v>2.2999999999999998</v>
      </c>
      <c r="M18" s="108">
        <v>2.4</v>
      </c>
      <c r="N18" s="17" t="s">
        <v>66</v>
      </c>
      <c r="O18" s="77">
        <f t="shared" si="3"/>
        <v>0.43478260869565222</v>
      </c>
      <c r="P18" s="77">
        <f t="shared" si="0"/>
        <v>0.4</v>
      </c>
      <c r="Q18" s="77">
        <f t="shared" si="4"/>
        <v>0.43478260869565222</v>
      </c>
      <c r="R18" s="77">
        <f t="shared" si="1"/>
        <v>0.41666666666666669</v>
      </c>
      <c r="S18" s="77" t="s">
        <v>66</v>
      </c>
      <c r="T18" s="109">
        <v>0.42155797101449283</v>
      </c>
    </row>
    <row r="19" spans="1:20" x14ac:dyDescent="0.25">
      <c r="A19" s="111" t="s">
        <v>50</v>
      </c>
      <c r="B19" s="265">
        <v>12.6548018146652</v>
      </c>
      <c r="C19" s="265">
        <v>12.3226056884127</v>
      </c>
      <c r="D19" s="265">
        <v>12.1153969378755</v>
      </c>
      <c r="E19" s="265">
        <v>11.7871279540516</v>
      </c>
      <c r="F19" s="112">
        <v>12.21998309875125</v>
      </c>
      <c r="G19" s="116" t="s">
        <v>66</v>
      </c>
      <c r="H19" s="116" t="s">
        <v>66</v>
      </c>
      <c r="I19" s="117" t="s">
        <v>66</v>
      </c>
      <c r="J19" s="28" t="s">
        <v>66</v>
      </c>
      <c r="K19" s="114">
        <v>2.5</v>
      </c>
      <c r="L19" s="28" t="s">
        <v>66</v>
      </c>
      <c r="M19" s="28" t="s">
        <v>66</v>
      </c>
      <c r="N19" s="28" t="s">
        <v>66</v>
      </c>
      <c r="O19" s="84" t="s">
        <v>66</v>
      </c>
      <c r="P19" s="84">
        <f t="shared" si="0"/>
        <v>0.4</v>
      </c>
      <c r="Q19" s="84" t="s">
        <v>66</v>
      </c>
      <c r="R19" s="84" t="s">
        <v>66</v>
      </c>
      <c r="S19" s="84" t="s">
        <v>66</v>
      </c>
      <c r="T19" s="115">
        <v>0.4</v>
      </c>
    </row>
    <row r="20" spans="1:20" x14ac:dyDescent="0.25">
      <c r="A20" s="104" t="s">
        <v>51</v>
      </c>
      <c r="B20" s="264">
        <v>23.5</v>
      </c>
      <c r="C20" s="264">
        <v>22.3</v>
      </c>
      <c r="D20" s="264">
        <v>19.0435686183441</v>
      </c>
      <c r="E20" s="264">
        <v>16.962043241520099</v>
      </c>
      <c r="F20" s="105">
        <v>20.45140296496605</v>
      </c>
      <c r="G20" s="106" t="s">
        <v>66</v>
      </c>
      <c r="H20" s="106" t="s">
        <v>66</v>
      </c>
      <c r="I20" s="107" t="s">
        <v>66</v>
      </c>
      <c r="J20" s="17" t="s">
        <v>66</v>
      </c>
      <c r="K20" s="108">
        <v>2.8</v>
      </c>
      <c r="L20" s="108">
        <v>2.8</v>
      </c>
      <c r="M20" s="108">
        <v>2.7</v>
      </c>
      <c r="N20" s="108">
        <v>2.7</v>
      </c>
      <c r="O20" s="77" t="s">
        <v>66</v>
      </c>
      <c r="P20" s="77">
        <f t="shared" si="0"/>
        <v>0.35714285714285715</v>
      </c>
      <c r="Q20" s="77">
        <f t="shared" ref="Q20:S23" si="5">1/L20</f>
        <v>0.35714285714285715</v>
      </c>
      <c r="R20" s="77">
        <f t="shared" si="5"/>
        <v>0.37037037037037035</v>
      </c>
      <c r="S20" s="77">
        <f t="shared" si="5"/>
        <v>0.37037037037037035</v>
      </c>
      <c r="T20" s="109">
        <v>0.36375661375661372</v>
      </c>
    </row>
    <row r="21" spans="1:20" x14ac:dyDescent="0.25">
      <c r="A21" s="111" t="s">
        <v>53</v>
      </c>
      <c r="B21" s="265" t="s">
        <v>66</v>
      </c>
      <c r="C21" s="265" t="s">
        <v>66</v>
      </c>
      <c r="D21" s="265" t="s">
        <v>66</v>
      </c>
      <c r="E21" s="265" t="s">
        <v>66</v>
      </c>
      <c r="F21" s="112" t="s">
        <v>66</v>
      </c>
      <c r="G21" s="113">
        <v>5805</v>
      </c>
      <c r="H21" s="116">
        <v>11271</v>
      </c>
      <c r="I21" s="84">
        <f>G21/H21</f>
        <v>0.51503859462336976</v>
      </c>
      <c r="J21" s="114">
        <v>2.4</v>
      </c>
      <c r="K21" s="114">
        <v>2.5</v>
      </c>
      <c r="L21" s="114">
        <v>2.6</v>
      </c>
      <c r="M21" s="114">
        <v>2.5</v>
      </c>
      <c r="N21" s="114">
        <v>2.4</v>
      </c>
      <c r="O21" s="84">
        <f>1/J21</f>
        <v>0.41666666666666669</v>
      </c>
      <c r="P21" s="84">
        <f t="shared" si="0"/>
        <v>0.4</v>
      </c>
      <c r="Q21" s="84">
        <f t="shared" si="5"/>
        <v>0.38461538461538458</v>
      </c>
      <c r="R21" s="84">
        <f t="shared" si="5"/>
        <v>0.4</v>
      </c>
      <c r="S21" s="84">
        <f t="shared" si="5"/>
        <v>0.41666666666666669</v>
      </c>
      <c r="T21" s="115">
        <v>0.40358974358974359</v>
      </c>
    </row>
    <row r="22" spans="1:20" x14ac:dyDescent="0.25">
      <c r="A22" s="104" t="s">
        <v>52</v>
      </c>
      <c r="B22" s="264" t="s">
        <v>66</v>
      </c>
      <c r="C22" s="264" t="s">
        <v>66</v>
      </c>
      <c r="D22" s="264" t="s">
        <v>66</v>
      </c>
      <c r="E22" s="264" t="s">
        <v>66</v>
      </c>
      <c r="F22" s="105" t="s">
        <v>66</v>
      </c>
      <c r="G22" s="106">
        <v>5516</v>
      </c>
      <c r="H22" s="106">
        <v>9897</v>
      </c>
      <c r="I22" s="77">
        <f>G22/H22</f>
        <v>0.55734060826513088</v>
      </c>
      <c r="J22" s="108">
        <v>2.4</v>
      </c>
      <c r="K22" s="108">
        <v>2.4</v>
      </c>
      <c r="L22" s="108">
        <v>2.5</v>
      </c>
      <c r="M22" s="108">
        <v>2.6</v>
      </c>
      <c r="N22" s="108">
        <v>2.6</v>
      </c>
      <c r="O22" s="77">
        <f>1/J22</f>
        <v>0.41666666666666669</v>
      </c>
      <c r="P22" s="77">
        <f t="shared" si="0"/>
        <v>0.41666666666666669</v>
      </c>
      <c r="Q22" s="77">
        <f t="shared" si="5"/>
        <v>0.4</v>
      </c>
      <c r="R22" s="77">
        <f t="shared" si="5"/>
        <v>0.38461538461538458</v>
      </c>
      <c r="S22" s="77">
        <f t="shared" si="5"/>
        <v>0.38461538461538458</v>
      </c>
      <c r="T22" s="109">
        <v>0.4005128205128205</v>
      </c>
    </row>
    <row r="23" spans="1:20" x14ac:dyDescent="0.25">
      <c r="A23" s="111" t="s">
        <v>54</v>
      </c>
      <c r="B23" s="265" t="s">
        <v>66</v>
      </c>
      <c r="C23" s="265" t="s">
        <v>66</v>
      </c>
      <c r="D23" s="265" t="s">
        <v>66</v>
      </c>
      <c r="E23" s="265" t="s">
        <v>66</v>
      </c>
      <c r="F23" s="112" t="s">
        <v>66</v>
      </c>
      <c r="G23" s="116">
        <v>29365</v>
      </c>
      <c r="H23" s="116">
        <v>47539</v>
      </c>
      <c r="I23" s="84">
        <f>G23/H23</f>
        <v>0.61770335934706244</v>
      </c>
      <c r="J23" s="28" t="s">
        <v>66</v>
      </c>
      <c r="K23" s="114">
        <v>2.1</v>
      </c>
      <c r="L23" s="114">
        <v>2.1</v>
      </c>
      <c r="M23" s="114">
        <v>2.2000000000000002</v>
      </c>
      <c r="N23" s="114">
        <v>2.1</v>
      </c>
      <c r="O23" s="84" t="s">
        <v>66</v>
      </c>
      <c r="P23" s="84">
        <f t="shared" si="0"/>
        <v>0.47619047619047616</v>
      </c>
      <c r="Q23" s="84">
        <f t="shared" si="5"/>
        <v>0.47619047619047616</v>
      </c>
      <c r="R23" s="84">
        <f t="shared" si="5"/>
        <v>0.45454545454545453</v>
      </c>
      <c r="S23" s="84">
        <f t="shared" si="5"/>
        <v>0.47619047619047616</v>
      </c>
      <c r="T23" s="115">
        <v>0.47077922077922074</v>
      </c>
    </row>
    <row r="24" spans="1:20" x14ac:dyDescent="0.25">
      <c r="A24" s="104" t="s">
        <v>55</v>
      </c>
      <c r="B24" s="264">
        <v>16.0909448448155</v>
      </c>
      <c r="C24" s="264">
        <v>13.322849165502999</v>
      </c>
      <c r="D24" s="264">
        <v>15.6608104442524</v>
      </c>
      <c r="E24" s="264">
        <v>17.077021221202401</v>
      </c>
      <c r="F24" s="105">
        <v>15.537906418943324</v>
      </c>
      <c r="G24" s="106" t="s">
        <v>66</v>
      </c>
      <c r="H24" s="106" t="s">
        <v>66</v>
      </c>
      <c r="I24" s="107" t="s">
        <v>66</v>
      </c>
      <c r="J24" s="108">
        <v>2.6</v>
      </c>
      <c r="K24" s="17" t="s">
        <v>66</v>
      </c>
      <c r="L24" s="108">
        <v>2.5</v>
      </c>
      <c r="M24" s="17" t="s">
        <v>66</v>
      </c>
      <c r="N24" s="17" t="s">
        <v>66</v>
      </c>
      <c r="O24" s="77">
        <f t="shared" ref="O24:O37" si="6">1/J24</f>
        <v>0.38461538461538458</v>
      </c>
      <c r="P24" s="77" t="s">
        <v>66</v>
      </c>
      <c r="Q24" s="77">
        <f>1/L24</f>
        <v>0.4</v>
      </c>
      <c r="R24" s="77" t="s">
        <v>66</v>
      </c>
      <c r="S24" s="77" t="s">
        <v>66</v>
      </c>
      <c r="T24" s="109">
        <v>0.3923076923076923</v>
      </c>
    </row>
    <row r="25" spans="1:20" x14ac:dyDescent="0.25">
      <c r="A25" s="111" t="s">
        <v>56</v>
      </c>
      <c r="B25" s="265" t="s">
        <v>66</v>
      </c>
      <c r="C25" s="265" t="s">
        <v>66</v>
      </c>
      <c r="D25" s="265" t="s">
        <v>66</v>
      </c>
      <c r="E25" s="265" t="s">
        <v>66</v>
      </c>
      <c r="F25" s="112" t="s">
        <v>66</v>
      </c>
      <c r="G25" s="116">
        <v>26056</v>
      </c>
      <c r="H25" s="116">
        <v>43612</v>
      </c>
      <c r="I25" s="84">
        <f>G25/H25</f>
        <v>0.59745024305237093</v>
      </c>
      <c r="J25" s="114">
        <v>1.9</v>
      </c>
      <c r="K25" s="114">
        <v>1.9</v>
      </c>
      <c r="L25" s="114">
        <v>1.9</v>
      </c>
      <c r="M25" s="28" t="s">
        <v>66</v>
      </c>
      <c r="N25" s="28" t="s">
        <v>66</v>
      </c>
      <c r="O25" s="84">
        <f t="shared" si="6"/>
        <v>0.52631578947368418</v>
      </c>
      <c r="P25" s="84">
        <f>1/K25</f>
        <v>0.52631578947368418</v>
      </c>
      <c r="Q25" s="84">
        <f>1/L25</f>
        <v>0.52631578947368418</v>
      </c>
      <c r="R25" s="84" t="s">
        <v>66</v>
      </c>
      <c r="S25" s="84" t="s">
        <v>66</v>
      </c>
      <c r="T25" s="115">
        <v>0.52631578947368418</v>
      </c>
    </row>
    <row r="26" spans="1:20" x14ac:dyDescent="0.25">
      <c r="A26" s="104" t="s">
        <v>57</v>
      </c>
      <c r="B26" s="264">
        <v>11.188210036987099</v>
      </c>
      <c r="C26" s="264">
        <v>12.0915964829274</v>
      </c>
      <c r="D26" s="264">
        <v>8.5045585675708306</v>
      </c>
      <c r="E26" s="264">
        <v>6.9220157718520703</v>
      </c>
      <c r="F26" s="105">
        <v>9.6765952148343501</v>
      </c>
      <c r="G26" s="106" t="s">
        <v>66</v>
      </c>
      <c r="H26" s="106" t="s">
        <v>66</v>
      </c>
      <c r="I26" s="107" t="s">
        <v>66</v>
      </c>
      <c r="J26" s="108">
        <v>2.1</v>
      </c>
      <c r="K26" s="17" t="s">
        <v>66</v>
      </c>
      <c r="L26" s="17" t="s">
        <v>66</v>
      </c>
      <c r="M26" s="17" t="s">
        <v>66</v>
      </c>
      <c r="N26" s="17" t="s">
        <v>66</v>
      </c>
      <c r="O26" s="77">
        <f t="shared" si="6"/>
        <v>0.47619047619047616</v>
      </c>
      <c r="P26" s="77" t="s">
        <v>66</v>
      </c>
      <c r="Q26" s="77" t="s">
        <v>66</v>
      </c>
      <c r="R26" s="77" t="s">
        <v>66</v>
      </c>
      <c r="S26" s="77" t="s">
        <v>66</v>
      </c>
      <c r="T26" s="109">
        <v>0.47619047619047616</v>
      </c>
    </row>
    <row r="27" spans="1:20" x14ac:dyDescent="0.25">
      <c r="A27" s="111" t="s">
        <v>8</v>
      </c>
      <c r="B27" s="265" t="s">
        <v>66</v>
      </c>
      <c r="C27" s="265" t="s">
        <v>66</v>
      </c>
      <c r="D27" s="265" t="s">
        <v>66</v>
      </c>
      <c r="E27" s="265" t="s">
        <v>66</v>
      </c>
      <c r="F27" s="112" t="s">
        <v>66</v>
      </c>
      <c r="G27" s="116">
        <v>30962</v>
      </c>
      <c r="H27" s="116">
        <v>43146</v>
      </c>
      <c r="I27" s="84">
        <f t="shared" ref="I27:I34" si="7">G27/H27</f>
        <v>0.71760997543225324</v>
      </c>
      <c r="J27" s="114">
        <v>1.9</v>
      </c>
      <c r="K27" s="114">
        <v>1.9</v>
      </c>
      <c r="L27" s="114">
        <v>1.9</v>
      </c>
      <c r="M27" s="114">
        <v>1.9</v>
      </c>
      <c r="N27" s="114">
        <v>1.9</v>
      </c>
      <c r="O27" s="84">
        <f t="shared" si="6"/>
        <v>0.52631578947368418</v>
      </c>
      <c r="P27" s="84">
        <f t="shared" ref="P27:S33" si="8">1/K27</f>
        <v>0.52631578947368418</v>
      </c>
      <c r="Q27" s="84">
        <f t="shared" si="8"/>
        <v>0.52631578947368418</v>
      </c>
      <c r="R27" s="84">
        <f t="shared" si="8"/>
        <v>0.52631578947368418</v>
      </c>
      <c r="S27" s="84">
        <f t="shared" si="8"/>
        <v>0.52631578947368418</v>
      </c>
      <c r="T27" s="115">
        <v>0.52631578947368418</v>
      </c>
    </row>
    <row r="28" spans="1:20" x14ac:dyDescent="0.25">
      <c r="A28" s="104" t="s">
        <v>58</v>
      </c>
      <c r="B28" s="264">
        <v>21.671174134444399</v>
      </c>
      <c r="C28" s="264" t="s">
        <v>66</v>
      </c>
      <c r="D28" s="264">
        <v>21.1092911740968</v>
      </c>
      <c r="E28" s="264" t="s">
        <v>66</v>
      </c>
      <c r="F28" s="105">
        <v>21.390232654270598</v>
      </c>
      <c r="G28" s="110">
        <v>6336</v>
      </c>
      <c r="H28" s="110">
        <v>11260</v>
      </c>
      <c r="I28" s="77">
        <f t="shared" si="7"/>
        <v>0.56269982238010652</v>
      </c>
      <c r="J28" s="108">
        <v>2</v>
      </c>
      <c r="K28" s="108">
        <v>2.1</v>
      </c>
      <c r="L28" s="108">
        <v>2</v>
      </c>
      <c r="M28" s="108">
        <v>2</v>
      </c>
      <c r="N28" s="108">
        <v>2</v>
      </c>
      <c r="O28" s="77">
        <f t="shared" si="6"/>
        <v>0.5</v>
      </c>
      <c r="P28" s="77">
        <f t="shared" si="8"/>
        <v>0.47619047619047616</v>
      </c>
      <c r="Q28" s="77">
        <f t="shared" si="8"/>
        <v>0.5</v>
      </c>
      <c r="R28" s="77">
        <f t="shared" si="8"/>
        <v>0.5</v>
      </c>
      <c r="S28" s="77">
        <f t="shared" si="8"/>
        <v>0.5</v>
      </c>
      <c r="T28" s="109">
        <v>0.49523809523809526</v>
      </c>
    </row>
    <row r="29" spans="1:20" x14ac:dyDescent="0.25">
      <c r="A29" s="111" t="s">
        <v>59</v>
      </c>
      <c r="B29" s="265" t="s">
        <v>66</v>
      </c>
      <c r="C29" s="265" t="s">
        <v>66</v>
      </c>
      <c r="D29" s="265" t="s">
        <v>66</v>
      </c>
      <c r="E29" s="265" t="s">
        <v>66</v>
      </c>
      <c r="F29" s="112" t="s">
        <v>66</v>
      </c>
      <c r="G29" s="116">
        <v>8640</v>
      </c>
      <c r="H29" s="116">
        <v>12835</v>
      </c>
      <c r="I29" s="84">
        <f t="shared" si="7"/>
        <v>0.67315932995714844</v>
      </c>
      <c r="J29" s="114">
        <v>2.2000000000000002</v>
      </c>
      <c r="K29" s="114">
        <v>2.2000000000000002</v>
      </c>
      <c r="L29" s="114">
        <v>2.2000000000000002</v>
      </c>
      <c r="M29" s="114">
        <v>2</v>
      </c>
      <c r="N29" s="114">
        <v>2</v>
      </c>
      <c r="O29" s="84">
        <f t="shared" si="6"/>
        <v>0.45454545454545453</v>
      </c>
      <c r="P29" s="84">
        <f t="shared" si="8"/>
        <v>0.45454545454545453</v>
      </c>
      <c r="Q29" s="84">
        <f t="shared" si="8"/>
        <v>0.45454545454545453</v>
      </c>
      <c r="R29" s="84">
        <f t="shared" si="8"/>
        <v>0.5</v>
      </c>
      <c r="S29" s="84">
        <f t="shared" si="8"/>
        <v>0.5</v>
      </c>
      <c r="T29" s="115">
        <v>0.47272727272727266</v>
      </c>
    </row>
    <row r="30" spans="1:20" x14ac:dyDescent="0.25">
      <c r="A30" s="104" t="s">
        <v>60</v>
      </c>
      <c r="B30" s="264">
        <v>19</v>
      </c>
      <c r="C30" s="264">
        <v>17.9997613199114</v>
      </c>
      <c r="D30" s="264">
        <v>18</v>
      </c>
      <c r="E30" s="264">
        <v>16</v>
      </c>
      <c r="F30" s="105">
        <v>17.74994032997785</v>
      </c>
      <c r="G30" s="110">
        <v>7334</v>
      </c>
      <c r="H30" s="110">
        <v>12412</v>
      </c>
      <c r="I30" s="77">
        <f t="shared" si="7"/>
        <v>0.59087979374798583</v>
      </c>
      <c r="J30" s="108">
        <v>1.9</v>
      </c>
      <c r="K30" s="108">
        <v>1.8</v>
      </c>
      <c r="L30" s="108">
        <v>1.9</v>
      </c>
      <c r="M30" s="108">
        <v>1.8</v>
      </c>
      <c r="N30" s="108">
        <v>1.8</v>
      </c>
      <c r="O30" s="77">
        <f t="shared" si="6"/>
        <v>0.52631578947368418</v>
      </c>
      <c r="P30" s="77">
        <f t="shared" si="8"/>
        <v>0.55555555555555558</v>
      </c>
      <c r="Q30" s="77">
        <f t="shared" si="8"/>
        <v>0.52631578947368418</v>
      </c>
      <c r="R30" s="77">
        <f t="shared" si="8"/>
        <v>0.55555555555555558</v>
      </c>
      <c r="S30" s="77">
        <f t="shared" si="8"/>
        <v>0.55555555555555558</v>
      </c>
      <c r="T30" s="109">
        <v>0.54385964912280704</v>
      </c>
    </row>
    <row r="31" spans="1:20" x14ac:dyDescent="0.25">
      <c r="A31" s="111" t="s">
        <v>61</v>
      </c>
      <c r="B31" s="265" t="s">
        <v>66</v>
      </c>
      <c r="C31" s="265" t="s">
        <v>66</v>
      </c>
      <c r="D31" s="265" t="s">
        <v>66</v>
      </c>
      <c r="E31" s="265" t="s">
        <v>66</v>
      </c>
      <c r="F31" s="112" t="s">
        <v>66</v>
      </c>
      <c r="G31" s="116">
        <v>13424</v>
      </c>
      <c r="H31" s="116">
        <v>21028</v>
      </c>
      <c r="I31" s="84">
        <f t="shared" si="7"/>
        <v>0.63838691268784475</v>
      </c>
      <c r="J31" s="114">
        <v>2</v>
      </c>
      <c r="K31" s="114">
        <v>1.9</v>
      </c>
      <c r="L31" s="114">
        <v>1.9</v>
      </c>
      <c r="M31" s="114">
        <v>1.9</v>
      </c>
      <c r="N31" s="114">
        <v>1.8</v>
      </c>
      <c r="O31" s="84">
        <f t="shared" si="6"/>
        <v>0.5</v>
      </c>
      <c r="P31" s="84">
        <f t="shared" si="8"/>
        <v>0.52631578947368418</v>
      </c>
      <c r="Q31" s="84">
        <f t="shared" si="8"/>
        <v>0.52631578947368418</v>
      </c>
      <c r="R31" s="84">
        <f t="shared" si="8"/>
        <v>0.52631578947368418</v>
      </c>
      <c r="S31" s="84">
        <f t="shared" si="8"/>
        <v>0.55555555555555558</v>
      </c>
      <c r="T31" s="115">
        <v>0.52690058479532154</v>
      </c>
    </row>
    <row r="32" spans="1:20" x14ac:dyDescent="0.25">
      <c r="A32" s="104" t="s">
        <v>62</v>
      </c>
      <c r="B32" s="264" t="s">
        <v>66</v>
      </c>
      <c r="C32" s="264" t="s">
        <v>66</v>
      </c>
      <c r="D32" s="264" t="s">
        <v>66</v>
      </c>
      <c r="E32" s="264" t="s">
        <v>66</v>
      </c>
      <c r="F32" s="105" t="s">
        <v>66</v>
      </c>
      <c r="G32" s="110">
        <v>15044</v>
      </c>
      <c r="H32" s="110">
        <v>25103</v>
      </c>
      <c r="I32" s="77">
        <f t="shared" si="7"/>
        <v>0.59929092140381623</v>
      </c>
      <c r="J32" s="108">
        <v>2.6</v>
      </c>
      <c r="K32" s="108">
        <v>2.5</v>
      </c>
      <c r="L32" s="108">
        <v>2.6</v>
      </c>
      <c r="M32" s="108">
        <v>2.4</v>
      </c>
      <c r="N32" s="108">
        <v>2.4</v>
      </c>
      <c r="O32" s="77">
        <f t="shared" si="6"/>
        <v>0.38461538461538458</v>
      </c>
      <c r="P32" s="77">
        <f t="shared" si="8"/>
        <v>0.4</v>
      </c>
      <c r="Q32" s="77">
        <f t="shared" si="8"/>
        <v>0.38461538461538458</v>
      </c>
      <c r="R32" s="77">
        <f t="shared" si="8"/>
        <v>0.41666666666666669</v>
      </c>
      <c r="S32" s="77">
        <f t="shared" si="8"/>
        <v>0.41666666666666669</v>
      </c>
      <c r="T32" s="109">
        <v>0.4005128205128205</v>
      </c>
    </row>
    <row r="33" spans="1:20" x14ac:dyDescent="0.25">
      <c r="A33" s="111" t="s">
        <v>9</v>
      </c>
      <c r="B33" s="265" t="s">
        <v>66</v>
      </c>
      <c r="C33" s="265" t="s">
        <v>66</v>
      </c>
      <c r="D33" s="265" t="s">
        <v>66</v>
      </c>
      <c r="E33" s="265" t="s">
        <v>66</v>
      </c>
      <c r="F33" s="112" t="s">
        <v>66</v>
      </c>
      <c r="G33" s="116">
        <v>26876</v>
      </c>
      <c r="H33" s="116">
        <v>38655</v>
      </c>
      <c r="I33" s="84">
        <f t="shared" si="7"/>
        <v>0.69527874789807265</v>
      </c>
      <c r="J33" s="114">
        <v>1.9</v>
      </c>
      <c r="K33" s="114">
        <v>2</v>
      </c>
      <c r="L33" s="114">
        <v>1.9</v>
      </c>
      <c r="M33" s="114">
        <v>2</v>
      </c>
      <c r="N33" s="114">
        <v>1.9</v>
      </c>
      <c r="O33" s="84">
        <f t="shared" si="6"/>
        <v>0.52631578947368418</v>
      </c>
      <c r="P33" s="84">
        <f t="shared" si="8"/>
        <v>0.5</v>
      </c>
      <c r="Q33" s="84">
        <f t="shared" si="8"/>
        <v>0.52631578947368418</v>
      </c>
      <c r="R33" s="84">
        <f t="shared" si="8"/>
        <v>0.5</v>
      </c>
      <c r="S33" s="84">
        <f t="shared" si="8"/>
        <v>0.52631578947368418</v>
      </c>
      <c r="T33" s="115">
        <v>0.51578947368421046</v>
      </c>
    </row>
    <row r="34" spans="1:20" x14ac:dyDescent="0.25">
      <c r="A34" s="104" t="s">
        <v>63</v>
      </c>
      <c r="B34" s="264">
        <v>10.2086859332172</v>
      </c>
      <c r="C34" s="264" t="s">
        <v>66</v>
      </c>
      <c r="D34" s="264" t="s">
        <v>66</v>
      </c>
      <c r="E34" s="264" t="s">
        <v>66</v>
      </c>
      <c r="F34" s="105">
        <v>10.2086859332172</v>
      </c>
      <c r="G34" s="110">
        <v>47792</v>
      </c>
      <c r="H34" s="110">
        <v>69247</v>
      </c>
      <c r="I34" s="77">
        <f t="shared" si="7"/>
        <v>0.69016708305052932</v>
      </c>
      <c r="J34" s="108">
        <v>2</v>
      </c>
      <c r="K34" s="108">
        <v>1.9</v>
      </c>
      <c r="L34" s="108">
        <v>2</v>
      </c>
      <c r="M34" s="108">
        <v>1.9</v>
      </c>
      <c r="N34" s="17" t="s">
        <v>66</v>
      </c>
      <c r="O34" s="77">
        <f t="shared" si="6"/>
        <v>0.5</v>
      </c>
      <c r="P34" s="77">
        <f>1/K34</f>
        <v>0.52631578947368418</v>
      </c>
      <c r="Q34" s="77">
        <f>1/L34</f>
        <v>0.5</v>
      </c>
      <c r="R34" s="77">
        <f>1/M34</f>
        <v>0.52631578947368418</v>
      </c>
      <c r="S34" s="77" t="s">
        <v>66</v>
      </c>
      <c r="T34" s="109">
        <v>0.51315789473684204</v>
      </c>
    </row>
    <row r="35" spans="1:20" x14ac:dyDescent="0.25">
      <c r="A35" s="111" t="s">
        <v>64</v>
      </c>
      <c r="B35" s="265" t="s">
        <v>66</v>
      </c>
      <c r="C35" s="265" t="s">
        <v>66</v>
      </c>
      <c r="D35" s="265" t="s">
        <v>66</v>
      </c>
      <c r="E35" s="265" t="s">
        <v>66</v>
      </c>
      <c r="F35" s="112" t="s">
        <v>66</v>
      </c>
      <c r="G35" s="116" t="s">
        <v>66</v>
      </c>
      <c r="H35" s="116" t="s">
        <v>66</v>
      </c>
      <c r="I35" s="117" t="s">
        <v>66</v>
      </c>
      <c r="J35" s="114">
        <v>2.4</v>
      </c>
      <c r="K35" s="114">
        <v>2.2999999999999998</v>
      </c>
      <c r="L35" s="28" t="s">
        <v>66</v>
      </c>
      <c r="M35" s="28" t="s">
        <v>66</v>
      </c>
      <c r="N35" s="28" t="s">
        <v>66</v>
      </c>
      <c r="O35" s="84">
        <f t="shared" si="6"/>
        <v>0.41666666666666669</v>
      </c>
      <c r="P35" s="84">
        <f>1/K35</f>
        <v>0.43478260869565222</v>
      </c>
      <c r="Q35" s="84" t="s">
        <v>66</v>
      </c>
      <c r="R35" s="84" t="s">
        <v>66</v>
      </c>
      <c r="S35" s="84" t="s">
        <v>66</v>
      </c>
      <c r="T35" s="115">
        <v>0.42572463768115942</v>
      </c>
    </row>
    <row r="36" spans="1:20" x14ac:dyDescent="0.25">
      <c r="A36" s="104" t="s">
        <v>65</v>
      </c>
      <c r="B36" s="264">
        <v>19.2784060312332</v>
      </c>
      <c r="C36" s="264">
        <v>18.976365462909101</v>
      </c>
      <c r="D36" s="264">
        <v>18.961052687205999</v>
      </c>
      <c r="E36" s="264">
        <v>18.098720292504598</v>
      </c>
      <c r="F36" s="105">
        <v>18.828636118463226</v>
      </c>
      <c r="G36" s="110">
        <v>19215</v>
      </c>
      <c r="H36" s="110">
        <v>34189</v>
      </c>
      <c r="I36" s="77">
        <f>G36/H36</f>
        <v>0.56202287285384189</v>
      </c>
      <c r="J36" s="108">
        <v>2</v>
      </c>
      <c r="K36" s="108">
        <v>2.1</v>
      </c>
      <c r="L36" s="108">
        <v>2.1</v>
      </c>
      <c r="M36" s="108">
        <v>2.1</v>
      </c>
      <c r="N36" s="108">
        <v>2.1</v>
      </c>
      <c r="O36" s="77">
        <f t="shared" si="6"/>
        <v>0.5</v>
      </c>
      <c r="P36" s="77">
        <f>1/K36</f>
        <v>0.47619047619047616</v>
      </c>
      <c r="Q36" s="77">
        <f>1/L36</f>
        <v>0.47619047619047616</v>
      </c>
      <c r="R36" s="77">
        <f>1/M36</f>
        <v>0.47619047619047616</v>
      </c>
      <c r="S36" s="77">
        <f>1/N36</f>
        <v>0.47619047619047616</v>
      </c>
      <c r="T36" s="109">
        <v>0.48095238095238091</v>
      </c>
    </row>
    <row r="37" spans="1:20" x14ac:dyDescent="0.25">
      <c r="A37" s="118" t="s">
        <v>2</v>
      </c>
      <c r="B37" s="266">
        <v>24.907732469169101</v>
      </c>
      <c r="C37" s="266">
        <v>24.503182632801</v>
      </c>
      <c r="D37" s="266">
        <v>24.065000000000001</v>
      </c>
      <c r="E37" s="266">
        <v>23.379881616546498</v>
      </c>
      <c r="F37" s="119">
        <v>24.21394917962915</v>
      </c>
      <c r="G37" s="262" t="s">
        <v>66</v>
      </c>
      <c r="H37" s="262" t="s">
        <v>66</v>
      </c>
      <c r="I37" s="262" t="s">
        <v>66</v>
      </c>
      <c r="J37" s="120">
        <v>2.7</v>
      </c>
      <c r="K37" s="120">
        <v>2.7</v>
      </c>
      <c r="L37" s="120">
        <v>2.7</v>
      </c>
      <c r="M37" s="120">
        <v>2.7</v>
      </c>
      <c r="N37" s="263" t="s">
        <v>66</v>
      </c>
      <c r="O37" s="85">
        <f t="shared" si="6"/>
        <v>0.37037037037037035</v>
      </c>
      <c r="P37" s="85">
        <f>1/K37</f>
        <v>0.37037037037037035</v>
      </c>
      <c r="Q37" s="85">
        <f>1/L37</f>
        <v>0.37037037037037035</v>
      </c>
      <c r="R37" s="85">
        <f>1/M37</f>
        <v>0.37037037037037035</v>
      </c>
      <c r="S37" s="85" t="s">
        <v>66</v>
      </c>
      <c r="T37" s="121">
        <v>0.37037037037037035</v>
      </c>
    </row>
  </sheetData>
  <hyperlinks>
    <hyperlink ref="W5" r:id="rId1"/>
    <hyperlink ref="W6" r:id="rId2"/>
    <hyperlink ref="W7" r:id="rId3"/>
  </hyperlinks>
  <pageMargins left="0.7" right="0.7" top="0.75" bottom="0.75" header="0.3" footer="0.3"/>
  <tableParts count="1">
    <tablePart r:id="rId4"/>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workbookViewId="0">
      <pane xSplit="1" topLeftCell="B1" activePane="topRight" state="frozen"/>
      <selection pane="topRight" activeCell="B21" sqref="B21"/>
    </sheetView>
  </sheetViews>
  <sheetFormatPr defaultRowHeight="15" x14ac:dyDescent="0.25"/>
  <cols>
    <col min="1" max="1" width="17.5703125" style="12" customWidth="1"/>
    <col min="2" max="2" width="22.85546875" customWidth="1"/>
    <col min="4" max="4" width="20.5703125" customWidth="1"/>
    <col min="5" max="5" width="60.5703125" customWidth="1"/>
  </cols>
  <sheetData>
    <row r="1" spans="1:5" ht="30" x14ac:dyDescent="0.25">
      <c r="A1" s="88" t="s">
        <v>33</v>
      </c>
      <c r="B1" s="89" t="s">
        <v>88</v>
      </c>
    </row>
    <row r="2" spans="1:5" x14ac:dyDescent="0.25">
      <c r="A2" s="87" t="s">
        <v>34</v>
      </c>
      <c r="B2" s="63">
        <v>74.320750000000004</v>
      </c>
    </row>
    <row r="3" spans="1:5" x14ac:dyDescent="0.25">
      <c r="A3" s="90" t="s">
        <v>35</v>
      </c>
      <c r="B3" s="69">
        <v>73.525000000000006</v>
      </c>
    </row>
    <row r="4" spans="1:5" x14ac:dyDescent="0.25">
      <c r="A4" s="87" t="s">
        <v>36</v>
      </c>
      <c r="B4" s="63">
        <v>65.3</v>
      </c>
      <c r="D4" t="s">
        <v>73</v>
      </c>
    </row>
    <row r="5" spans="1:5" x14ac:dyDescent="0.25">
      <c r="A5" s="90" t="s">
        <v>37</v>
      </c>
      <c r="B5" s="69">
        <v>74.150000000000006</v>
      </c>
      <c r="D5" s="9" t="s">
        <v>89</v>
      </c>
      <c r="E5" s="3" t="s">
        <v>18</v>
      </c>
    </row>
    <row r="6" spans="1:5" x14ac:dyDescent="0.25">
      <c r="A6" s="87" t="s">
        <v>38</v>
      </c>
      <c r="B6" s="63">
        <v>64.092870000000005</v>
      </c>
    </row>
    <row r="7" spans="1:5" x14ac:dyDescent="0.25">
      <c r="A7" s="90" t="s">
        <v>39</v>
      </c>
      <c r="B7" s="69">
        <v>75.125</v>
      </c>
    </row>
    <row r="8" spans="1:5" x14ac:dyDescent="0.25">
      <c r="A8" s="87" t="s">
        <v>1</v>
      </c>
      <c r="B8" s="63">
        <v>75</v>
      </c>
    </row>
    <row r="9" spans="1:5" x14ac:dyDescent="0.25">
      <c r="A9" s="90" t="s">
        <v>40</v>
      </c>
      <c r="B9" s="69">
        <v>75.3</v>
      </c>
    </row>
    <row r="10" spans="1:5" x14ac:dyDescent="0.25">
      <c r="A10" s="87" t="s">
        <v>41</v>
      </c>
      <c r="B10" s="63">
        <v>72.95</v>
      </c>
    </row>
    <row r="11" spans="1:5" x14ac:dyDescent="0.25">
      <c r="A11" s="90" t="s">
        <v>42</v>
      </c>
      <c r="B11" s="69">
        <v>65.55</v>
      </c>
    </row>
    <row r="12" spans="1:5" x14ac:dyDescent="0.25">
      <c r="A12" s="87" t="s">
        <v>43</v>
      </c>
      <c r="B12" s="63">
        <v>76.7</v>
      </c>
    </row>
    <row r="13" spans="1:5" x14ac:dyDescent="0.25">
      <c r="A13" s="90" t="s">
        <v>44</v>
      </c>
      <c r="B13" s="69">
        <v>56.5</v>
      </c>
    </row>
    <row r="14" spans="1:5" x14ac:dyDescent="0.25">
      <c r="A14" s="87" t="s">
        <v>45</v>
      </c>
      <c r="B14" s="63">
        <v>70.125</v>
      </c>
    </row>
    <row r="15" spans="1:5" x14ac:dyDescent="0.25">
      <c r="A15" s="90" t="s">
        <v>46</v>
      </c>
      <c r="B15" s="69">
        <v>84.1</v>
      </c>
    </row>
    <row r="16" spans="1:5" x14ac:dyDescent="0.25">
      <c r="A16" s="87" t="s">
        <v>47</v>
      </c>
      <c r="B16" s="63">
        <v>69.55</v>
      </c>
    </row>
    <row r="17" spans="1:2" x14ac:dyDescent="0.25">
      <c r="A17" s="90" t="s">
        <v>48</v>
      </c>
      <c r="B17" s="69">
        <v>68.941670000000002</v>
      </c>
    </row>
    <row r="18" spans="1:2" x14ac:dyDescent="0.25">
      <c r="A18" s="87" t="s">
        <v>49</v>
      </c>
      <c r="B18" s="63">
        <v>59.05</v>
      </c>
    </row>
    <row r="19" spans="1:2" x14ac:dyDescent="0.25">
      <c r="A19" s="90" t="s">
        <v>50</v>
      </c>
      <c r="B19" s="69">
        <v>77.739850000000004</v>
      </c>
    </row>
    <row r="20" spans="1:2" x14ac:dyDescent="0.25">
      <c r="A20" s="87" t="s">
        <v>51</v>
      </c>
      <c r="B20" s="63">
        <v>66.822680000000005</v>
      </c>
    </row>
    <row r="21" spans="1:2" x14ac:dyDescent="0.25">
      <c r="A21" s="87" t="s">
        <v>53</v>
      </c>
      <c r="B21" s="63">
        <v>72.3</v>
      </c>
    </row>
    <row r="22" spans="1:2" x14ac:dyDescent="0.25">
      <c r="A22" s="90" t="s">
        <v>52</v>
      </c>
      <c r="B22" s="69">
        <v>72.974999999999994</v>
      </c>
    </row>
    <row r="23" spans="1:2" x14ac:dyDescent="0.25">
      <c r="A23" s="90" t="s">
        <v>54</v>
      </c>
      <c r="B23" s="69">
        <v>67.95</v>
      </c>
    </row>
    <row r="24" spans="1:2" x14ac:dyDescent="0.25">
      <c r="A24" s="87" t="s">
        <v>55</v>
      </c>
      <c r="B24" s="63">
        <v>62.20382</v>
      </c>
    </row>
    <row r="25" spans="1:2" x14ac:dyDescent="0.25">
      <c r="A25" s="90" t="s">
        <v>56</v>
      </c>
      <c r="B25" s="69">
        <v>78.150000000000006</v>
      </c>
    </row>
    <row r="26" spans="1:2" x14ac:dyDescent="0.25">
      <c r="A26" s="87" t="s">
        <v>57</v>
      </c>
      <c r="B26" s="63">
        <v>77.462879999999998</v>
      </c>
    </row>
    <row r="27" spans="1:2" x14ac:dyDescent="0.25">
      <c r="A27" s="90" t="s">
        <v>8</v>
      </c>
      <c r="B27" s="69">
        <v>75.3</v>
      </c>
    </row>
    <row r="28" spans="1:2" x14ac:dyDescent="0.25">
      <c r="A28" s="87" t="s">
        <v>58</v>
      </c>
      <c r="B28" s="63">
        <v>68.2</v>
      </c>
    </row>
    <row r="29" spans="1:2" x14ac:dyDescent="0.25">
      <c r="A29" s="90" t="s">
        <v>59</v>
      </c>
      <c r="B29" s="69">
        <v>70.474999999999994</v>
      </c>
    </row>
    <row r="30" spans="1:2" x14ac:dyDescent="0.25">
      <c r="A30" s="87" t="s">
        <v>60</v>
      </c>
      <c r="B30" s="63">
        <v>68.424999999999997</v>
      </c>
    </row>
    <row r="31" spans="1:2" x14ac:dyDescent="0.25">
      <c r="A31" s="90" t="s">
        <v>61</v>
      </c>
      <c r="B31" s="69">
        <v>71.875</v>
      </c>
    </row>
    <row r="32" spans="1:2" x14ac:dyDescent="0.25">
      <c r="A32" s="87" t="s">
        <v>62</v>
      </c>
      <c r="B32" s="63">
        <v>63.3</v>
      </c>
    </row>
    <row r="33" spans="1:2" x14ac:dyDescent="0.25">
      <c r="A33" s="90" t="s">
        <v>9</v>
      </c>
      <c r="B33" s="69">
        <v>77.125</v>
      </c>
    </row>
    <row r="34" spans="1:2" x14ac:dyDescent="0.25">
      <c r="A34" s="87" t="s">
        <v>63</v>
      </c>
      <c r="B34" s="63">
        <v>80.474999999999994</v>
      </c>
    </row>
    <row r="35" spans="1:2" x14ac:dyDescent="0.25">
      <c r="A35" s="90" t="s">
        <v>64</v>
      </c>
      <c r="B35" s="69">
        <v>50.3</v>
      </c>
    </row>
    <row r="36" spans="1:2" x14ac:dyDescent="0.25">
      <c r="A36" s="87" t="s">
        <v>65</v>
      </c>
      <c r="B36" s="63">
        <v>75.174999999999997</v>
      </c>
    </row>
    <row r="37" spans="1:2" x14ac:dyDescent="0.25">
      <c r="A37" s="91" t="s">
        <v>2</v>
      </c>
      <c r="B37" s="71">
        <v>71.358410000000006</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pane xSplit="1" topLeftCell="B1" activePane="topRight" state="frozen"/>
      <selection pane="topRight" activeCell="E32" sqref="E32"/>
    </sheetView>
  </sheetViews>
  <sheetFormatPr defaultRowHeight="15" x14ac:dyDescent="0.25"/>
  <cols>
    <col min="1" max="1" width="20.5703125" style="7" customWidth="1"/>
    <col min="2" max="2" width="20.5703125" style="11" customWidth="1"/>
    <col min="3" max="3" width="20.5703125" customWidth="1"/>
    <col min="5" max="5" width="20.5703125" customWidth="1"/>
    <col min="6" max="6" width="60.5703125" customWidth="1"/>
  </cols>
  <sheetData>
    <row r="1" spans="1:6" ht="45" x14ac:dyDescent="0.25">
      <c r="A1" s="88" t="s">
        <v>33</v>
      </c>
      <c r="B1" s="92" t="s">
        <v>68</v>
      </c>
      <c r="C1" s="93" t="s">
        <v>90</v>
      </c>
    </row>
    <row r="2" spans="1:6" x14ac:dyDescent="0.25">
      <c r="A2" s="94" t="s">
        <v>34</v>
      </c>
      <c r="B2" s="18">
        <v>23.924576853832299</v>
      </c>
      <c r="C2" s="63">
        <v>5.3103590000000001</v>
      </c>
    </row>
    <row r="3" spans="1:6" x14ac:dyDescent="0.25">
      <c r="A3" s="95" t="s">
        <v>35</v>
      </c>
      <c r="B3" s="29">
        <v>25.1328403692699</v>
      </c>
      <c r="C3" s="69">
        <v>4.55</v>
      </c>
    </row>
    <row r="4" spans="1:6" x14ac:dyDescent="0.25">
      <c r="A4" s="94" t="s">
        <v>36</v>
      </c>
      <c r="B4" s="18">
        <v>43.510715114450697</v>
      </c>
      <c r="C4" s="63">
        <v>5.4249999999999998</v>
      </c>
      <c r="E4" t="s">
        <v>73</v>
      </c>
    </row>
    <row r="5" spans="1:6" x14ac:dyDescent="0.25">
      <c r="A5" s="95" t="s">
        <v>37</v>
      </c>
      <c r="B5" s="29">
        <v>8.4900442872643307</v>
      </c>
      <c r="C5" s="69">
        <v>5.8166669999999998</v>
      </c>
      <c r="E5" s="9" t="s">
        <v>91</v>
      </c>
      <c r="F5" s="3" t="s">
        <v>16</v>
      </c>
    </row>
    <row r="6" spans="1:6" x14ac:dyDescent="0.25">
      <c r="A6" s="94" t="s">
        <v>38</v>
      </c>
      <c r="B6" s="259" t="s">
        <v>66</v>
      </c>
      <c r="C6" s="63">
        <v>7.5277710000000004</v>
      </c>
      <c r="E6" s="9" t="s">
        <v>92</v>
      </c>
      <c r="F6" s="3" t="s">
        <v>18</v>
      </c>
    </row>
    <row r="7" spans="1:6" x14ac:dyDescent="0.25">
      <c r="A7" s="95" t="s">
        <v>39</v>
      </c>
      <c r="B7" s="29">
        <v>30.262626621606302</v>
      </c>
      <c r="C7" s="69">
        <v>2.0750000000000002</v>
      </c>
    </row>
    <row r="8" spans="1:6" x14ac:dyDescent="0.25">
      <c r="A8" s="94" t="s">
        <v>1</v>
      </c>
      <c r="B8" s="18">
        <v>16.6137459505713</v>
      </c>
      <c r="C8" s="63">
        <v>5.15</v>
      </c>
    </row>
    <row r="9" spans="1:6" x14ac:dyDescent="0.25">
      <c r="A9" s="95" t="s">
        <v>40</v>
      </c>
      <c r="B9" s="29">
        <v>19.989120564568299</v>
      </c>
      <c r="C9" s="69">
        <v>4.5750000000000002</v>
      </c>
    </row>
    <row r="10" spans="1:6" x14ac:dyDescent="0.25">
      <c r="A10" s="94" t="s">
        <v>41</v>
      </c>
      <c r="B10" s="18">
        <v>18.488180127598199</v>
      </c>
      <c r="C10" s="63">
        <v>6.85</v>
      </c>
    </row>
    <row r="11" spans="1:6" x14ac:dyDescent="0.25">
      <c r="A11" s="95" t="s">
        <v>42</v>
      </c>
      <c r="B11" s="29">
        <v>38.833126711171197</v>
      </c>
      <c r="C11" s="69">
        <v>8.5250000000000004</v>
      </c>
    </row>
    <row r="12" spans="1:6" x14ac:dyDescent="0.25">
      <c r="A12" s="94" t="s">
        <v>43</v>
      </c>
      <c r="B12" s="18">
        <v>38.133482100220697</v>
      </c>
      <c r="C12" s="63">
        <v>3.2</v>
      </c>
    </row>
    <row r="13" spans="1:6" x14ac:dyDescent="0.25">
      <c r="A13" s="95" t="s">
        <v>44</v>
      </c>
      <c r="B13" s="29">
        <v>70.138581692682195</v>
      </c>
      <c r="C13" s="69">
        <v>17.45</v>
      </c>
    </row>
    <row r="14" spans="1:6" x14ac:dyDescent="0.25">
      <c r="A14" s="94" t="s">
        <v>45</v>
      </c>
      <c r="B14" s="18">
        <v>32.848378468541497</v>
      </c>
      <c r="C14" s="63">
        <v>3.4750000000000001</v>
      </c>
    </row>
    <row r="15" spans="1:6" x14ac:dyDescent="0.25">
      <c r="A15" s="95" t="s">
        <v>46</v>
      </c>
      <c r="B15" s="29">
        <v>7.0753278569604099</v>
      </c>
      <c r="C15" s="69">
        <v>3.625</v>
      </c>
    </row>
    <row r="16" spans="1:6" x14ac:dyDescent="0.25">
      <c r="A16" s="94" t="s">
        <v>47</v>
      </c>
      <c r="B16" s="18">
        <v>33.2762818095593</v>
      </c>
      <c r="C16" s="63">
        <v>5.0999999999999996</v>
      </c>
    </row>
    <row r="17" spans="1:3" x14ac:dyDescent="0.25">
      <c r="A17" s="95" t="s">
        <v>48</v>
      </c>
      <c r="B17" s="29">
        <v>5.7122454229794597</v>
      </c>
      <c r="C17" s="69">
        <v>3.9</v>
      </c>
    </row>
    <row r="18" spans="1:3" x14ac:dyDescent="0.25">
      <c r="A18" s="94" t="s">
        <v>49</v>
      </c>
      <c r="B18" s="18">
        <v>57.023943296432201</v>
      </c>
      <c r="C18" s="63">
        <v>10.175000000000001</v>
      </c>
    </row>
    <row r="19" spans="1:3" x14ac:dyDescent="0.25">
      <c r="A19" s="95" t="s">
        <v>50</v>
      </c>
      <c r="B19" s="29">
        <v>32.2981366459627</v>
      </c>
      <c r="C19" s="69">
        <v>2.4750000000000001</v>
      </c>
    </row>
    <row r="20" spans="1:3" x14ac:dyDescent="0.25">
      <c r="A20" s="94" t="s">
        <v>51</v>
      </c>
      <c r="B20" s="18">
        <v>0.911996999434599</v>
      </c>
      <c r="C20" s="63">
        <v>3.8284060000000002</v>
      </c>
    </row>
    <row r="21" spans="1:3" x14ac:dyDescent="0.25">
      <c r="A21" s="83" t="s">
        <v>53</v>
      </c>
      <c r="B21" s="29">
        <v>38.179585290033401</v>
      </c>
      <c r="C21" s="69">
        <v>6.4749999999999996</v>
      </c>
    </row>
    <row r="22" spans="1:3" x14ac:dyDescent="0.25">
      <c r="A22" s="79" t="s">
        <v>52</v>
      </c>
      <c r="B22" s="18">
        <v>30.630810993042999</v>
      </c>
      <c r="C22" s="63">
        <v>6.5250000000000004</v>
      </c>
    </row>
    <row r="23" spans="1:3" x14ac:dyDescent="0.25">
      <c r="A23" s="95" t="s">
        <v>54</v>
      </c>
      <c r="B23" s="29">
        <v>22.774901700708401</v>
      </c>
      <c r="C23" s="69">
        <v>5.6</v>
      </c>
    </row>
    <row r="24" spans="1:3" x14ac:dyDescent="0.25">
      <c r="A24" s="94" t="s">
        <v>55</v>
      </c>
      <c r="B24" s="18">
        <v>1.7399725052161501</v>
      </c>
      <c r="C24" s="63">
        <v>3.6501519999999998</v>
      </c>
    </row>
    <row r="25" spans="1:3" x14ac:dyDescent="0.25">
      <c r="A25" s="95" t="s">
        <v>56</v>
      </c>
      <c r="B25" s="29">
        <v>31.365310444830101</v>
      </c>
      <c r="C25" s="69">
        <v>3.375</v>
      </c>
    </row>
    <row r="26" spans="1:3" x14ac:dyDescent="0.25">
      <c r="A26" s="94" t="s">
        <v>57</v>
      </c>
      <c r="B26" s="18">
        <v>12.5693161990026</v>
      </c>
      <c r="C26" s="63">
        <v>4.2858619999999998</v>
      </c>
    </row>
    <row r="27" spans="1:3" x14ac:dyDescent="0.25">
      <c r="A27" s="95" t="s">
        <v>8</v>
      </c>
      <c r="B27" s="29">
        <v>24.134181395123498</v>
      </c>
      <c r="C27" s="69">
        <v>3.7749999999999999</v>
      </c>
    </row>
    <row r="28" spans="1:3" x14ac:dyDescent="0.25">
      <c r="A28" s="94" t="s">
        <v>58</v>
      </c>
      <c r="B28" s="18">
        <v>21.5571675545571</v>
      </c>
      <c r="C28" s="63">
        <v>3.35</v>
      </c>
    </row>
    <row r="29" spans="1:3" x14ac:dyDescent="0.25">
      <c r="A29" s="95" t="s">
        <v>59</v>
      </c>
      <c r="B29" s="29">
        <v>42.6081974288441</v>
      </c>
      <c r="C29" s="69">
        <v>6.7</v>
      </c>
    </row>
    <row r="30" spans="1:3" x14ac:dyDescent="0.25">
      <c r="A30" s="94" t="s">
        <v>60</v>
      </c>
      <c r="B30" s="18">
        <v>54.9580331447888</v>
      </c>
      <c r="C30" s="63">
        <v>5.8250000000000002</v>
      </c>
    </row>
    <row r="31" spans="1:3" x14ac:dyDescent="0.25">
      <c r="A31" s="95" t="s">
        <v>61</v>
      </c>
      <c r="B31" s="29">
        <v>42.959869557625801</v>
      </c>
      <c r="C31" s="69">
        <v>4.5</v>
      </c>
    </row>
    <row r="32" spans="1:3" x14ac:dyDescent="0.25">
      <c r="A32" s="94" t="s">
        <v>62</v>
      </c>
      <c r="B32" s="18">
        <v>37.8318521352302</v>
      </c>
      <c r="C32" s="63">
        <v>14.2</v>
      </c>
    </row>
    <row r="33" spans="1:3" x14ac:dyDescent="0.25">
      <c r="A33" s="95" t="s">
        <v>9</v>
      </c>
      <c r="B33" s="29">
        <v>12.1084717021992</v>
      </c>
      <c r="C33" s="69">
        <v>7</v>
      </c>
    </row>
    <row r="34" spans="1:3" x14ac:dyDescent="0.25">
      <c r="A34" s="94" t="s">
        <v>63</v>
      </c>
      <c r="B34" s="18">
        <v>37.817026564858303</v>
      </c>
      <c r="C34" s="63">
        <v>4.5250000000000004</v>
      </c>
    </row>
    <row r="35" spans="1:3" x14ac:dyDescent="0.25">
      <c r="A35" s="95" t="s">
        <v>64</v>
      </c>
      <c r="B35" s="29">
        <v>23.4780662488809</v>
      </c>
      <c r="C35" s="69">
        <v>13.975</v>
      </c>
    </row>
    <row r="36" spans="1:3" x14ac:dyDescent="0.25">
      <c r="A36" s="94" t="s">
        <v>65</v>
      </c>
      <c r="B36" s="18">
        <v>25.068089428359599</v>
      </c>
      <c r="C36" s="63">
        <v>3.8250000000000002</v>
      </c>
    </row>
    <row r="37" spans="1:3" x14ac:dyDescent="0.25">
      <c r="A37" s="258" t="s">
        <v>2</v>
      </c>
      <c r="B37" s="254">
        <v>12.6978836860523</v>
      </c>
      <c r="C37" s="71">
        <v>3.7183670000000002</v>
      </c>
    </row>
  </sheetData>
  <hyperlinks>
    <hyperlink ref="F6" r:id="rId1"/>
    <hyperlink ref="F5" r:id="rId2"/>
  </hyperlinks>
  <pageMargins left="0.7" right="0.7" top="0.75" bottom="0.75" header="0.3" footer="0.3"/>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zoomScaleNormal="100" workbookViewId="0">
      <pane xSplit="1" topLeftCell="B1" activePane="topRight" state="frozen"/>
      <selection pane="topRight" activeCell="B11" sqref="B11"/>
    </sheetView>
  </sheetViews>
  <sheetFormatPr defaultRowHeight="15" x14ac:dyDescent="0.25"/>
  <cols>
    <col min="1" max="1" width="17.5703125" style="86" customWidth="1"/>
    <col min="2" max="2" width="20.5703125" style="97" customWidth="1"/>
    <col min="4" max="4" width="20.5703125" customWidth="1"/>
    <col min="5" max="5" width="60.5703125" customWidth="1"/>
  </cols>
  <sheetData>
    <row r="1" spans="1:5" ht="30" x14ac:dyDescent="0.25">
      <c r="A1" s="88" t="s">
        <v>33</v>
      </c>
      <c r="B1" s="61" t="s">
        <v>93</v>
      </c>
    </row>
    <row r="2" spans="1:5" x14ac:dyDescent="0.25">
      <c r="A2" s="98" t="s">
        <v>34</v>
      </c>
      <c r="B2" s="99">
        <v>19.211950564471724</v>
      </c>
    </row>
    <row r="3" spans="1:5" x14ac:dyDescent="0.25">
      <c r="A3" s="101" t="s">
        <v>35</v>
      </c>
      <c r="B3" s="102">
        <v>15.560590574543253</v>
      </c>
    </row>
    <row r="4" spans="1:5" x14ac:dyDescent="0.25">
      <c r="A4" s="98" t="s">
        <v>36</v>
      </c>
      <c r="B4" s="99">
        <v>12.543924952376095</v>
      </c>
      <c r="D4" t="s">
        <v>94</v>
      </c>
    </row>
    <row r="5" spans="1:5" x14ac:dyDescent="0.25">
      <c r="A5" s="101" t="s">
        <v>37</v>
      </c>
      <c r="B5" s="102">
        <v>18.882195852381773</v>
      </c>
      <c r="D5" s="9" t="s">
        <v>95</v>
      </c>
      <c r="E5" t="s">
        <v>96</v>
      </c>
    </row>
    <row r="6" spans="1:5" x14ac:dyDescent="0.25">
      <c r="A6" s="98" t="s">
        <v>38</v>
      </c>
      <c r="B6" s="99">
        <v>30.599917603895392</v>
      </c>
      <c r="D6" s="9" t="s">
        <v>97</v>
      </c>
      <c r="E6" t="s">
        <v>98</v>
      </c>
    </row>
    <row r="7" spans="1:5" x14ac:dyDescent="0.25">
      <c r="A7" s="101" t="s">
        <v>39</v>
      </c>
      <c r="B7" s="102">
        <v>10.728123769745821</v>
      </c>
      <c r="D7" s="9" t="s">
        <v>99</v>
      </c>
      <c r="E7" t="s">
        <v>100</v>
      </c>
    </row>
    <row r="8" spans="1:5" x14ac:dyDescent="0.25">
      <c r="A8" s="98" t="s">
        <v>1</v>
      </c>
      <c r="B8" s="99">
        <v>21.509314788465115</v>
      </c>
    </row>
    <row r="9" spans="1:5" x14ac:dyDescent="0.25">
      <c r="A9" s="101" t="s">
        <v>40</v>
      </c>
      <c r="B9" s="102">
        <v>14.339121497122242</v>
      </c>
    </row>
    <row r="10" spans="1:5" x14ac:dyDescent="0.25">
      <c r="A10" s="98" t="s">
        <v>41</v>
      </c>
      <c r="B10" s="99">
        <v>20.17722570424424</v>
      </c>
    </row>
    <row r="11" spans="1:5" x14ac:dyDescent="0.25">
      <c r="A11" s="101" t="s">
        <v>42</v>
      </c>
      <c r="B11" s="102">
        <v>14.090247472562561</v>
      </c>
    </row>
    <row r="12" spans="1:5" x14ac:dyDescent="0.25">
      <c r="A12" s="98" t="s">
        <v>43</v>
      </c>
      <c r="B12" s="99">
        <v>12.997238294461264</v>
      </c>
    </row>
    <row r="13" spans="1:5" x14ac:dyDescent="0.25">
      <c r="A13" s="101" t="s">
        <v>44</v>
      </c>
      <c r="B13" s="102">
        <v>17.28598554247834</v>
      </c>
    </row>
    <row r="14" spans="1:5" x14ac:dyDescent="0.25">
      <c r="A14" s="98" t="s">
        <v>45</v>
      </c>
      <c r="B14" s="99">
        <v>12.829460319958883</v>
      </c>
    </row>
    <row r="15" spans="1:5" x14ac:dyDescent="0.25">
      <c r="A15" s="101" t="s">
        <v>46</v>
      </c>
      <c r="B15" s="102">
        <v>18.728420685407457</v>
      </c>
    </row>
    <row r="16" spans="1:5" x14ac:dyDescent="0.25">
      <c r="A16" s="98" t="s">
        <v>47</v>
      </c>
      <c r="B16" s="99">
        <v>13.983288964023361</v>
      </c>
    </row>
    <row r="17" spans="1:2" x14ac:dyDescent="0.25">
      <c r="A17" s="101" t="s">
        <v>48</v>
      </c>
      <c r="B17" s="103" t="s">
        <v>66</v>
      </c>
    </row>
    <row r="18" spans="1:2" x14ac:dyDescent="0.25">
      <c r="A18" s="98" t="s">
        <v>49</v>
      </c>
      <c r="B18" s="99">
        <v>10.543620531112788</v>
      </c>
    </row>
    <row r="19" spans="1:2" x14ac:dyDescent="0.25">
      <c r="A19" s="101" t="s">
        <v>50</v>
      </c>
      <c r="B19" s="102">
        <v>14.9</v>
      </c>
    </row>
    <row r="20" spans="1:2" x14ac:dyDescent="0.25">
      <c r="A20" s="98" t="s">
        <v>51</v>
      </c>
      <c r="B20" s="99">
        <v>31.845967902103453</v>
      </c>
    </row>
    <row r="21" spans="1:2" x14ac:dyDescent="0.25">
      <c r="A21" s="101" t="s">
        <v>53</v>
      </c>
      <c r="B21" s="102">
        <v>16.588056783303347</v>
      </c>
    </row>
    <row r="22" spans="1:2" x14ac:dyDescent="0.25">
      <c r="A22" s="98" t="s">
        <v>52</v>
      </c>
      <c r="B22" s="100" t="s">
        <v>66</v>
      </c>
    </row>
    <row r="23" spans="1:2" x14ac:dyDescent="0.25">
      <c r="A23" s="101" t="s">
        <v>54</v>
      </c>
      <c r="B23" s="102">
        <v>9.5256537291924275</v>
      </c>
    </row>
    <row r="24" spans="1:2" x14ac:dyDescent="0.25">
      <c r="A24" s="98" t="s">
        <v>55</v>
      </c>
      <c r="B24" s="99">
        <v>23.628023925286005</v>
      </c>
    </row>
    <row r="25" spans="1:2" x14ac:dyDescent="0.25">
      <c r="A25" s="101" t="s">
        <v>56</v>
      </c>
      <c r="B25" s="102">
        <v>15.985143308762993</v>
      </c>
    </row>
    <row r="26" spans="1:2" x14ac:dyDescent="0.25">
      <c r="A26" s="98" t="s">
        <v>57</v>
      </c>
      <c r="B26" s="100" t="s">
        <v>66</v>
      </c>
    </row>
    <row r="27" spans="1:2" x14ac:dyDescent="0.25">
      <c r="A27" s="101" t="s">
        <v>8</v>
      </c>
      <c r="B27" s="102">
        <v>14.387425393503049</v>
      </c>
    </row>
    <row r="28" spans="1:2" x14ac:dyDescent="0.25">
      <c r="A28" s="98" t="s">
        <v>58</v>
      </c>
      <c r="B28" s="99">
        <v>12.655423705098967</v>
      </c>
    </row>
    <row r="29" spans="1:2" x14ac:dyDescent="0.25">
      <c r="A29" s="101" t="s">
        <v>59</v>
      </c>
      <c r="B29" s="102">
        <v>16.174760043720344</v>
      </c>
    </row>
    <row r="30" spans="1:2" x14ac:dyDescent="0.25">
      <c r="A30" s="98" t="s">
        <v>60</v>
      </c>
      <c r="B30" s="99">
        <v>8.9428558778087819</v>
      </c>
    </row>
    <row r="31" spans="1:2" x14ac:dyDescent="0.25">
      <c r="A31" s="101" t="s">
        <v>61</v>
      </c>
      <c r="B31" s="102">
        <v>14.088272361572402</v>
      </c>
    </row>
    <row r="32" spans="1:2" x14ac:dyDescent="0.25">
      <c r="A32" s="98" t="s">
        <v>62</v>
      </c>
      <c r="B32" s="99">
        <v>19.047976526863081</v>
      </c>
    </row>
    <row r="33" spans="1:2" x14ac:dyDescent="0.25">
      <c r="A33" s="101" t="s">
        <v>9</v>
      </c>
      <c r="B33" s="102">
        <v>18.951762173485765</v>
      </c>
    </row>
    <row r="34" spans="1:2" x14ac:dyDescent="0.25">
      <c r="A34" s="98" t="s">
        <v>63</v>
      </c>
      <c r="B34" s="99">
        <v>15.538330746926022</v>
      </c>
    </row>
    <row r="35" spans="1:2" x14ac:dyDescent="0.25">
      <c r="A35" s="101" t="s">
        <v>64</v>
      </c>
      <c r="B35" s="102">
        <v>27.368119558390841</v>
      </c>
    </row>
    <row r="36" spans="1:2" x14ac:dyDescent="0.25">
      <c r="A36" s="98" t="s">
        <v>65</v>
      </c>
      <c r="B36" s="99">
        <v>14.42510447604036</v>
      </c>
    </row>
    <row r="37" spans="1:2" x14ac:dyDescent="0.25">
      <c r="A37" s="260" t="s">
        <v>2</v>
      </c>
      <c r="B37" s="261">
        <v>19.680461360548168</v>
      </c>
    </row>
    <row r="38" spans="1:2" x14ac:dyDescent="0.25">
      <c r="A38" s="96"/>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pane xSplit="1" topLeftCell="B1" activePane="topRight" state="frozen"/>
      <selection pane="topRight" activeCell="F41" sqref="F41"/>
    </sheetView>
  </sheetViews>
  <sheetFormatPr defaultRowHeight="15" x14ac:dyDescent="0.25"/>
  <cols>
    <col min="1" max="1" width="17.5703125" style="5" customWidth="1"/>
    <col min="2" max="3" width="20.5703125" customWidth="1"/>
    <col min="5" max="5" width="20.5703125" customWidth="1"/>
    <col min="6" max="6" width="60.5703125" customWidth="1"/>
  </cols>
  <sheetData>
    <row r="1" spans="1:6" ht="30" x14ac:dyDescent="0.25">
      <c r="A1" s="135" t="s">
        <v>33</v>
      </c>
      <c r="B1" s="123" t="s">
        <v>124</v>
      </c>
      <c r="C1" s="124" t="s">
        <v>67</v>
      </c>
    </row>
    <row r="2" spans="1:6" x14ac:dyDescent="0.25">
      <c r="A2" s="125" t="s">
        <v>34</v>
      </c>
      <c r="B2" s="126">
        <v>28.678999999999998</v>
      </c>
      <c r="C2" s="127" t="s">
        <v>66</v>
      </c>
    </row>
    <row r="3" spans="1:6" x14ac:dyDescent="0.25">
      <c r="A3" s="128" t="s">
        <v>35</v>
      </c>
      <c r="B3" s="129">
        <v>42.212000000000003</v>
      </c>
      <c r="C3" s="130">
        <v>42.444000000000003</v>
      </c>
    </row>
    <row r="4" spans="1:6" x14ac:dyDescent="0.25">
      <c r="A4" s="125" t="s">
        <v>36</v>
      </c>
      <c r="B4" s="126">
        <v>43.948</v>
      </c>
      <c r="C4" s="127">
        <v>42.915999999999997</v>
      </c>
      <c r="E4" t="s">
        <v>73</v>
      </c>
    </row>
    <row r="5" spans="1:6" x14ac:dyDescent="0.25">
      <c r="A5" s="128" t="s">
        <v>37</v>
      </c>
      <c r="B5" s="129">
        <v>33.219000000000001</v>
      </c>
      <c r="C5" s="130">
        <v>33.454999999999998</v>
      </c>
      <c r="E5" s="9" t="s">
        <v>125</v>
      </c>
      <c r="F5" s="3" t="s">
        <v>15</v>
      </c>
    </row>
    <row r="6" spans="1:6" x14ac:dyDescent="0.25">
      <c r="A6" s="125" t="s">
        <v>38</v>
      </c>
      <c r="B6" s="126">
        <v>21.077999999999999</v>
      </c>
      <c r="C6" s="127">
        <v>20.657</v>
      </c>
    </row>
    <row r="7" spans="1:6" x14ac:dyDescent="0.25">
      <c r="A7" s="128" t="s">
        <v>39</v>
      </c>
      <c r="B7" s="129">
        <v>34.988</v>
      </c>
      <c r="C7" s="130">
        <v>34.927</v>
      </c>
    </row>
    <row r="8" spans="1:6" x14ac:dyDescent="0.25">
      <c r="A8" s="125" t="s">
        <v>1</v>
      </c>
      <c r="B8" s="126">
        <v>44.353999999999999</v>
      </c>
      <c r="C8" s="127">
        <v>46.337000000000003</v>
      </c>
    </row>
    <row r="9" spans="1:6" x14ac:dyDescent="0.25">
      <c r="A9" s="128" t="s">
        <v>40</v>
      </c>
      <c r="B9" s="129">
        <v>32.893999999999998</v>
      </c>
      <c r="C9" s="130">
        <v>33.073</v>
      </c>
    </row>
    <row r="10" spans="1:6" x14ac:dyDescent="0.25">
      <c r="A10" s="125" t="s">
        <v>41</v>
      </c>
      <c r="B10" s="126">
        <v>42.378999999999998</v>
      </c>
      <c r="C10" s="127">
        <v>42.189</v>
      </c>
    </row>
    <row r="11" spans="1:6" x14ac:dyDescent="0.25">
      <c r="A11" s="128" t="s">
        <v>42</v>
      </c>
      <c r="B11" s="129">
        <v>45.926000000000002</v>
      </c>
      <c r="C11" s="130">
        <v>45.401000000000003</v>
      </c>
    </row>
    <row r="12" spans="1:6" x14ac:dyDescent="0.25">
      <c r="A12" s="131" t="s">
        <v>43</v>
      </c>
      <c r="B12" s="126">
        <v>38.543999999999997</v>
      </c>
      <c r="C12" s="127">
        <v>38.811999999999998</v>
      </c>
    </row>
    <row r="13" spans="1:6" x14ac:dyDescent="0.25">
      <c r="A13" s="128" t="s">
        <v>44</v>
      </c>
      <c r="B13" s="129">
        <v>38.918999999999997</v>
      </c>
      <c r="C13" s="130">
        <v>38.707000000000001</v>
      </c>
    </row>
    <row r="14" spans="1:6" x14ac:dyDescent="0.25">
      <c r="A14" s="125" t="s">
        <v>45</v>
      </c>
      <c r="B14" s="126">
        <v>37.450000000000003</v>
      </c>
      <c r="C14" s="127">
        <v>35.771000000000001</v>
      </c>
    </row>
    <row r="15" spans="1:6" x14ac:dyDescent="0.25">
      <c r="A15" s="128" t="s">
        <v>46</v>
      </c>
      <c r="B15" s="129">
        <v>37.225000000000001</v>
      </c>
      <c r="C15" s="130">
        <v>36.075000000000003</v>
      </c>
    </row>
    <row r="16" spans="1:6" x14ac:dyDescent="0.25">
      <c r="A16" s="125" t="s">
        <v>47</v>
      </c>
      <c r="B16" s="126">
        <v>22.672999999999998</v>
      </c>
      <c r="C16" s="127">
        <v>22.655999999999999</v>
      </c>
    </row>
    <row r="17" spans="1:3" x14ac:dyDescent="0.25">
      <c r="A17" s="132" t="s">
        <v>48</v>
      </c>
      <c r="B17" s="129">
        <v>30.946000000000002</v>
      </c>
      <c r="C17" s="130">
        <v>30.474</v>
      </c>
    </row>
    <row r="18" spans="1:3" x14ac:dyDescent="0.25">
      <c r="A18" s="125" t="s">
        <v>49</v>
      </c>
      <c r="B18" s="126">
        <v>41.871000000000002</v>
      </c>
      <c r="C18" s="127">
        <v>42.445999999999998</v>
      </c>
    </row>
    <row r="19" spans="1:3" x14ac:dyDescent="0.25">
      <c r="A19" s="128" t="s">
        <v>50</v>
      </c>
      <c r="B19" s="129">
        <v>32.03</v>
      </c>
      <c r="C19" s="130" t="s">
        <v>66</v>
      </c>
    </row>
    <row r="20" spans="1:3" x14ac:dyDescent="0.25">
      <c r="A20" s="125" t="s">
        <v>51</v>
      </c>
      <c r="B20" s="126">
        <v>26.751999999999999</v>
      </c>
      <c r="C20" s="127">
        <v>27.376999999999999</v>
      </c>
    </row>
    <row r="21" spans="1:3" x14ac:dyDescent="0.25">
      <c r="A21" s="125" t="s">
        <v>53</v>
      </c>
      <c r="B21" s="126">
        <v>31.236999999999998</v>
      </c>
      <c r="C21" s="127">
        <v>31.201000000000001</v>
      </c>
    </row>
    <row r="22" spans="1:3" x14ac:dyDescent="0.25">
      <c r="A22" s="128" t="s">
        <v>52</v>
      </c>
      <c r="B22" s="129">
        <v>30.167000000000002</v>
      </c>
      <c r="C22" s="130">
        <v>30.337</v>
      </c>
    </row>
    <row r="23" spans="1:3" x14ac:dyDescent="0.25">
      <c r="A23" s="128" t="s">
        <v>54</v>
      </c>
      <c r="B23" s="129">
        <v>39.743000000000002</v>
      </c>
      <c r="C23" s="130">
        <v>39.222000000000001</v>
      </c>
    </row>
    <row r="24" spans="1:3" x14ac:dyDescent="0.25">
      <c r="A24" s="125" t="s">
        <v>55</v>
      </c>
      <c r="B24" s="126">
        <v>16.167000000000002</v>
      </c>
      <c r="C24" s="228">
        <v>16.471</v>
      </c>
    </row>
    <row r="25" spans="1:3" x14ac:dyDescent="0.25">
      <c r="A25" s="128" t="s">
        <v>56</v>
      </c>
      <c r="B25" s="129">
        <v>38.798999999999999</v>
      </c>
      <c r="C25" s="130">
        <v>39.332999999999998</v>
      </c>
    </row>
    <row r="26" spans="1:3" x14ac:dyDescent="0.25">
      <c r="A26" s="125" t="s">
        <v>57</v>
      </c>
      <c r="B26" s="126">
        <v>32.884999999999998</v>
      </c>
      <c r="C26" s="127">
        <v>32.311999999999998</v>
      </c>
    </row>
    <row r="27" spans="1:3" x14ac:dyDescent="0.25">
      <c r="A27" s="128" t="s">
        <v>8</v>
      </c>
      <c r="B27" s="129">
        <v>39.570999999999998</v>
      </c>
      <c r="C27" s="130">
        <v>39.927999999999997</v>
      </c>
    </row>
    <row r="28" spans="1:3" x14ac:dyDescent="0.25">
      <c r="A28" s="125" t="s">
        <v>58</v>
      </c>
      <c r="B28" s="126">
        <v>35.158999999999999</v>
      </c>
      <c r="C28" s="127">
        <v>35.384999999999998</v>
      </c>
    </row>
    <row r="29" spans="1:3" x14ac:dyDescent="0.25">
      <c r="A29" s="128" t="s">
        <v>59</v>
      </c>
      <c r="B29" s="129">
        <v>34.82</v>
      </c>
      <c r="C29" s="130">
        <v>34.844999999999999</v>
      </c>
    </row>
    <row r="30" spans="1:3" x14ac:dyDescent="0.25">
      <c r="A30" s="125" t="s">
        <v>60</v>
      </c>
      <c r="B30" s="126">
        <v>34.322000000000003</v>
      </c>
      <c r="C30" s="127">
        <v>34.735999999999997</v>
      </c>
    </row>
    <row r="31" spans="1:3" x14ac:dyDescent="0.25">
      <c r="A31" s="128" t="s">
        <v>61</v>
      </c>
      <c r="B31" s="129">
        <v>37.411999999999999</v>
      </c>
      <c r="C31" s="130">
        <v>37.651000000000003</v>
      </c>
    </row>
    <row r="32" spans="1:3" x14ac:dyDescent="0.25">
      <c r="A32" s="125" t="s">
        <v>62</v>
      </c>
      <c r="B32" s="126">
        <v>34.601999999999997</v>
      </c>
      <c r="C32" s="127">
        <v>34.649000000000001</v>
      </c>
    </row>
    <row r="33" spans="1:3" x14ac:dyDescent="0.25">
      <c r="A33" s="128" t="s">
        <v>9</v>
      </c>
      <c r="B33" s="129">
        <v>43.920999999999999</v>
      </c>
      <c r="C33" s="130">
        <v>42.908999999999999</v>
      </c>
    </row>
    <row r="34" spans="1:3" x14ac:dyDescent="0.25">
      <c r="A34" s="125" t="s">
        <v>63</v>
      </c>
      <c r="B34" s="126">
        <v>28.045999999999999</v>
      </c>
      <c r="C34" s="127">
        <v>28.529</v>
      </c>
    </row>
    <row r="35" spans="1:3" x14ac:dyDescent="0.25">
      <c r="A35" s="128" t="s">
        <v>64</v>
      </c>
      <c r="B35" s="129">
        <v>23.986000000000001</v>
      </c>
      <c r="C35" s="130">
        <v>23.079000000000001</v>
      </c>
    </row>
    <row r="36" spans="1:3" x14ac:dyDescent="0.25">
      <c r="A36" s="131" t="s">
        <v>65</v>
      </c>
      <c r="B36" s="126">
        <v>32.887</v>
      </c>
      <c r="C36" s="127">
        <v>32.982999999999997</v>
      </c>
    </row>
    <row r="37" spans="1:3" x14ac:dyDescent="0.25">
      <c r="A37" s="133" t="s">
        <v>2</v>
      </c>
      <c r="B37" s="134">
        <v>24.411999999999999</v>
      </c>
      <c r="C37" s="267">
        <v>24.466000000000001</v>
      </c>
    </row>
  </sheetData>
  <hyperlinks>
    <hyperlink ref="F5" r:id="rId1"/>
  </hyperlinks>
  <pageMargins left="0.7" right="0.7" top="0.75" bottom="0.75" header="0.3" footer="0.3"/>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pane xSplit="1" topLeftCell="C1" activePane="topRight" state="frozen"/>
      <selection pane="topRight" activeCell="H14" sqref="H14"/>
    </sheetView>
  </sheetViews>
  <sheetFormatPr defaultRowHeight="15" x14ac:dyDescent="0.25"/>
  <cols>
    <col min="1" max="1" width="17.5703125" style="5" customWidth="1"/>
    <col min="2" max="5" width="20.5703125" customWidth="1"/>
    <col min="7" max="7" width="20.5703125" customWidth="1"/>
    <col min="8" max="8" width="60.5703125" customWidth="1"/>
  </cols>
  <sheetData>
    <row r="1" spans="1:8" ht="30" x14ac:dyDescent="0.25">
      <c r="A1" s="135" t="s">
        <v>33</v>
      </c>
      <c r="B1" s="123" t="s">
        <v>126</v>
      </c>
      <c r="C1" s="123" t="s">
        <v>200</v>
      </c>
      <c r="D1" s="123" t="s">
        <v>127</v>
      </c>
      <c r="E1" s="124" t="s">
        <v>128</v>
      </c>
    </row>
    <row r="2" spans="1:8" x14ac:dyDescent="0.25">
      <c r="A2" s="136" t="s">
        <v>34</v>
      </c>
      <c r="B2" s="126">
        <v>16.71</v>
      </c>
      <c r="C2" s="126">
        <v>16.71</v>
      </c>
      <c r="D2" s="126" t="s">
        <v>66</v>
      </c>
      <c r="E2" s="127" t="s">
        <v>66</v>
      </c>
    </row>
    <row r="3" spans="1:8" x14ac:dyDescent="0.25">
      <c r="A3" s="137" t="s">
        <v>35</v>
      </c>
      <c r="B3" s="129">
        <v>27.263000000000002</v>
      </c>
      <c r="C3" s="129">
        <v>27.263000000000002</v>
      </c>
      <c r="D3" s="129">
        <v>26.914000000000001</v>
      </c>
      <c r="E3" s="130">
        <v>26.945</v>
      </c>
    </row>
    <row r="4" spans="1:8" x14ac:dyDescent="0.25">
      <c r="A4" s="136" t="s">
        <v>36</v>
      </c>
      <c r="B4" s="126">
        <v>28.718</v>
      </c>
      <c r="C4" s="126">
        <v>28.718</v>
      </c>
      <c r="D4" s="126">
        <v>28.77</v>
      </c>
      <c r="E4" s="127">
        <v>28.902000000000001</v>
      </c>
      <c r="G4" t="s">
        <v>73</v>
      </c>
    </row>
    <row r="5" spans="1:8" x14ac:dyDescent="0.25">
      <c r="A5" s="137" t="s">
        <v>37</v>
      </c>
      <c r="B5" s="129">
        <v>18.021999999999998</v>
      </c>
      <c r="C5" s="129">
        <v>18.021999999999998</v>
      </c>
      <c r="D5" s="129">
        <v>17.984999999999999</v>
      </c>
      <c r="E5" s="130" t="s">
        <v>66</v>
      </c>
      <c r="G5" s="9" t="s">
        <v>129</v>
      </c>
      <c r="H5" s="3" t="s">
        <v>14</v>
      </c>
    </row>
    <row r="6" spans="1:8" x14ac:dyDescent="0.25">
      <c r="A6" s="136" t="s">
        <v>38</v>
      </c>
      <c r="B6" s="126">
        <v>11.45</v>
      </c>
      <c r="C6" s="126">
        <v>11.45</v>
      </c>
      <c r="D6" s="126">
        <v>11.348000000000001</v>
      </c>
      <c r="E6" s="127">
        <v>11.397</v>
      </c>
    </row>
    <row r="7" spans="1:8" x14ac:dyDescent="0.25">
      <c r="A7" s="137" t="s">
        <v>39</v>
      </c>
      <c r="B7" s="129">
        <v>18.547000000000001</v>
      </c>
      <c r="C7" s="129">
        <v>18.547000000000001</v>
      </c>
      <c r="D7" s="129">
        <v>18.759</v>
      </c>
      <c r="E7" s="130">
        <v>19.158999999999999</v>
      </c>
    </row>
    <row r="8" spans="1:8" x14ac:dyDescent="0.25">
      <c r="A8" s="136" t="s">
        <v>1</v>
      </c>
      <c r="B8" s="126">
        <v>29.164000000000001</v>
      </c>
      <c r="C8" s="126">
        <v>29.164000000000001</v>
      </c>
      <c r="D8" s="126">
        <v>28.684000000000001</v>
      </c>
      <c r="E8" s="127">
        <v>28.298999999999999</v>
      </c>
    </row>
    <row r="9" spans="1:8" x14ac:dyDescent="0.25">
      <c r="A9" s="137" t="s">
        <v>40</v>
      </c>
      <c r="B9" s="129">
        <v>17.242000000000001</v>
      </c>
      <c r="C9" s="129">
        <v>17.242000000000001</v>
      </c>
      <c r="D9" s="129">
        <v>17.510999999999999</v>
      </c>
      <c r="E9" s="130">
        <v>17.687999999999999</v>
      </c>
    </row>
    <row r="10" spans="1:8" x14ac:dyDescent="0.25">
      <c r="A10" s="136" t="s">
        <v>41</v>
      </c>
      <c r="B10" s="126">
        <v>29.626000000000001</v>
      </c>
      <c r="C10" s="126">
        <v>29.626000000000001</v>
      </c>
      <c r="D10" s="126">
        <v>29.274999999999999</v>
      </c>
      <c r="E10" s="127">
        <v>29.132000000000001</v>
      </c>
    </row>
    <row r="11" spans="1:8" x14ac:dyDescent="0.25">
      <c r="A11" s="137" t="s">
        <v>42</v>
      </c>
      <c r="B11" s="129">
        <v>31.5</v>
      </c>
      <c r="C11" s="129">
        <v>31.5</v>
      </c>
      <c r="D11" s="129">
        <v>31.077000000000002</v>
      </c>
      <c r="E11" s="130">
        <v>30.986999999999998</v>
      </c>
    </row>
    <row r="12" spans="1:8" x14ac:dyDescent="0.25">
      <c r="A12" s="136" t="s">
        <v>43</v>
      </c>
      <c r="B12" s="126">
        <v>25.37</v>
      </c>
      <c r="C12" s="126">
        <v>25.37</v>
      </c>
      <c r="D12" s="126">
        <v>25.341999999999999</v>
      </c>
      <c r="E12" s="127">
        <v>25.881</v>
      </c>
    </row>
    <row r="13" spans="1:8" x14ac:dyDescent="0.25">
      <c r="A13" s="137" t="s">
        <v>44</v>
      </c>
      <c r="B13" s="129">
        <v>24.658000000000001</v>
      </c>
      <c r="C13" s="129">
        <v>24.658000000000001</v>
      </c>
      <c r="D13" s="129">
        <v>24.13</v>
      </c>
      <c r="E13" s="130">
        <v>24.021000000000001</v>
      </c>
    </row>
    <row r="14" spans="1:8" x14ac:dyDescent="0.25">
      <c r="A14" s="136" t="s">
        <v>45</v>
      </c>
      <c r="B14" s="126">
        <v>19.677</v>
      </c>
      <c r="C14" s="126">
        <v>19.677</v>
      </c>
      <c r="D14" s="126">
        <v>18.809999999999999</v>
      </c>
      <c r="E14" s="127">
        <v>18.097999999999999</v>
      </c>
    </row>
    <row r="15" spans="1:8" x14ac:dyDescent="0.25">
      <c r="A15" s="137" t="s">
        <v>46</v>
      </c>
      <c r="B15" s="129">
        <v>16.012</v>
      </c>
      <c r="C15" s="129">
        <v>16.012</v>
      </c>
      <c r="D15" s="129">
        <v>16.433</v>
      </c>
      <c r="E15" s="130">
        <v>17.405999999999999</v>
      </c>
    </row>
    <row r="16" spans="1:8" x14ac:dyDescent="0.25">
      <c r="A16" s="136" t="s">
        <v>47</v>
      </c>
      <c r="B16" s="126">
        <v>14.224</v>
      </c>
      <c r="C16" s="126">
        <v>14.224</v>
      </c>
      <c r="D16" s="126">
        <v>13.59</v>
      </c>
      <c r="E16" s="127">
        <v>13.363</v>
      </c>
    </row>
    <row r="17" spans="1:5" x14ac:dyDescent="0.25">
      <c r="A17" s="137" t="s">
        <v>48</v>
      </c>
      <c r="B17" s="129">
        <v>16.241</v>
      </c>
      <c r="C17" s="129">
        <v>16.241</v>
      </c>
      <c r="D17" s="129">
        <v>16.268999999999998</v>
      </c>
      <c r="E17" s="130">
        <v>16.292000000000002</v>
      </c>
    </row>
    <row r="18" spans="1:5" x14ac:dyDescent="0.25">
      <c r="A18" s="136" t="s">
        <v>49</v>
      </c>
      <c r="B18" s="126">
        <v>27.645</v>
      </c>
      <c r="C18" s="126">
        <v>27.645</v>
      </c>
      <c r="D18" s="126">
        <v>27.768000000000001</v>
      </c>
      <c r="E18" s="127">
        <v>28.195</v>
      </c>
    </row>
    <row r="19" spans="1:5" x14ac:dyDescent="0.25">
      <c r="A19" s="137" t="s">
        <v>50</v>
      </c>
      <c r="B19" s="129">
        <v>22.324000000000002</v>
      </c>
      <c r="C19" s="129">
        <v>22.324000000000002</v>
      </c>
      <c r="D19" s="129" t="s">
        <v>66</v>
      </c>
      <c r="E19" s="130" t="s">
        <v>66</v>
      </c>
    </row>
    <row r="20" spans="1:5" x14ac:dyDescent="0.25">
      <c r="A20" s="136" t="s">
        <v>51</v>
      </c>
      <c r="B20" s="126">
        <v>10.106999999999999</v>
      </c>
      <c r="C20" s="126">
        <v>10.106999999999999</v>
      </c>
      <c r="D20" s="126">
        <v>10.836</v>
      </c>
      <c r="E20" s="127">
        <v>12.2</v>
      </c>
    </row>
    <row r="21" spans="1:5" x14ac:dyDescent="0.25">
      <c r="A21" s="136" t="s">
        <v>53</v>
      </c>
      <c r="B21" s="126">
        <v>15.907</v>
      </c>
      <c r="C21" s="126">
        <v>15.907</v>
      </c>
      <c r="D21" s="126">
        <v>15.847</v>
      </c>
      <c r="E21" s="127">
        <v>16.436</v>
      </c>
    </row>
    <row r="22" spans="1:5" x14ac:dyDescent="0.25">
      <c r="A22" s="137" t="s">
        <v>52</v>
      </c>
      <c r="B22" s="129">
        <v>15.333</v>
      </c>
      <c r="C22" s="129">
        <v>15.333</v>
      </c>
      <c r="D22" s="129">
        <v>16.204999999999998</v>
      </c>
      <c r="E22" s="130">
        <v>16.698</v>
      </c>
    </row>
    <row r="23" spans="1:5" x14ac:dyDescent="0.25">
      <c r="A23" s="137" t="s">
        <v>54</v>
      </c>
      <c r="B23" s="129">
        <v>21.504999999999999</v>
      </c>
      <c r="C23" s="129">
        <v>21.504999999999999</v>
      </c>
      <c r="D23" s="129">
        <v>21.46</v>
      </c>
      <c r="E23" s="130">
        <v>21.637</v>
      </c>
    </row>
    <row r="24" spans="1:5" x14ac:dyDescent="0.25">
      <c r="A24" s="136" t="s">
        <v>55</v>
      </c>
      <c r="B24" s="126">
        <v>7.4960000000000004</v>
      </c>
      <c r="C24" s="126">
        <v>7.4960000000000004</v>
      </c>
      <c r="D24" s="126">
        <v>7.2370000000000001</v>
      </c>
      <c r="E24" s="127">
        <v>7.4809999999999999</v>
      </c>
    </row>
    <row r="25" spans="1:5" x14ac:dyDescent="0.25">
      <c r="A25" s="137" t="s">
        <v>56</v>
      </c>
      <c r="B25" s="129">
        <v>16.609000000000002</v>
      </c>
      <c r="C25" s="129">
        <v>16.609000000000002</v>
      </c>
      <c r="D25" s="129">
        <v>16.221</v>
      </c>
      <c r="E25" s="130">
        <v>16.079999999999998</v>
      </c>
    </row>
    <row r="26" spans="1:5" x14ac:dyDescent="0.25">
      <c r="A26" s="136" t="s">
        <v>57</v>
      </c>
      <c r="B26" s="126">
        <v>18.555</v>
      </c>
      <c r="C26" s="126">
        <v>18.555</v>
      </c>
      <c r="D26" s="126">
        <v>19.388999999999999</v>
      </c>
      <c r="E26" s="127" t="s">
        <v>66</v>
      </c>
    </row>
    <row r="27" spans="1:5" x14ac:dyDescent="0.25">
      <c r="A27" s="137" t="s">
        <v>8</v>
      </c>
      <c r="B27" s="129">
        <v>25.212</v>
      </c>
      <c r="C27" s="129">
        <v>25.212</v>
      </c>
      <c r="D27" s="129">
        <v>24.38</v>
      </c>
      <c r="E27" s="130">
        <v>25.315999999999999</v>
      </c>
    </row>
    <row r="28" spans="1:5" x14ac:dyDescent="0.25">
      <c r="A28" s="136" t="s">
        <v>58</v>
      </c>
      <c r="B28" s="126">
        <v>20.8</v>
      </c>
      <c r="C28" s="126">
        <v>20.8</v>
      </c>
      <c r="D28" s="126">
        <v>20.600999999999999</v>
      </c>
      <c r="E28" s="127">
        <v>21.335999999999999</v>
      </c>
    </row>
    <row r="29" spans="1:5" x14ac:dyDescent="0.25">
      <c r="A29" s="137" t="s">
        <v>59</v>
      </c>
      <c r="B29" s="129">
        <v>22.661999999999999</v>
      </c>
      <c r="C29" s="129">
        <v>22.661999999999999</v>
      </c>
      <c r="D29" s="129">
        <v>22.521000000000001</v>
      </c>
      <c r="E29" s="130">
        <v>22.606000000000002</v>
      </c>
    </row>
    <row r="30" spans="1:5" x14ac:dyDescent="0.25">
      <c r="A30" s="136" t="s">
        <v>60</v>
      </c>
      <c r="B30" s="126">
        <v>17.452999999999999</v>
      </c>
      <c r="C30" s="126">
        <v>17.452999999999999</v>
      </c>
      <c r="D30" s="126">
        <v>17.167999999999999</v>
      </c>
      <c r="E30" s="127">
        <v>17.670000000000002</v>
      </c>
    </row>
    <row r="31" spans="1:5" x14ac:dyDescent="0.25">
      <c r="A31" s="137" t="s">
        <v>61</v>
      </c>
      <c r="B31" s="129">
        <v>21.497</v>
      </c>
      <c r="C31" s="129">
        <v>21.497</v>
      </c>
      <c r="D31" s="129">
        <v>21.018000000000001</v>
      </c>
      <c r="E31" s="130">
        <v>21.111999999999998</v>
      </c>
    </row>
    <row r="32" spans="1:5" x14ac:dyDescent="0.25">
      <c r="A32" s="136" t="s">
        <v>62</v>
      </c>
      <c r="B32" s="126">
        <v>23.943000000000001</v>
      </c>
      <c r="C32" s="126">
        <v>23.943000000000001</v>
      </c>
      <c r="D32" s="126">
        <v>24.17</v>
      </c>
      <c r="E32" s="127">
        <v>24.669</v>
      </c>
    </row>
    <row r="33" spans="1:5" x14ac:dyDescent="0.25">
      <c r="A33" s="137" t="s">
        <v>9</v>
      </c>
      <c r="B33" s="129">
        <v>26.047000000000001</v>
      </c>
      <c r="C33" s="129">
        <v>26.047000000000001</v>
      </c>
      <c r="D33" s="129">
        <v>25.79</v>
      </c>
      <c r="E33" s="130">
        <v>25.452000000000002</v>
      </c>
    </row>
    <row r="34" spans="1:5" x14ac:dyDescent="0.25">
      <c r="A34" s="136" t="s">
        <v>63</v>
      </c>
      <c r="B34" s="126">
        <v>17.027999999999999</v>
      </c>
      <c r="C34" s="126">
        <v>17.027999999999999</v>
      </c>
      <c r="D34" s="126">
        <v>16.654</v>
      </c>
      <c r="E34" s="127" t="s">
        <v>66</v>
      </c>
    </row>
    <row r="35" spans="1:5" x14ac:dyDescent="0.25">
      <c r="A35" s="137" t="s">
        <v>64</v>
      </c>
      <c r="B35" s="129">
        <v>12.105</v>
      </c>
      <c r="C35" s="129">
        <v>12.105</v>
      </c>
      <c r="D35" s="129">
        <v>12.201000000000001</v>
      </c>
      <c r="E35" s="130">
        <v>11.991</v>
      </c>
    </row>
    <row r="36" spans="1:5" x14ac:dyDescent="0.25">
      <c r="A36" s="136" t="s">
        <v>65</v>
      </c>
      <c r="B36" s="126">
        <v>20.472999999999999</v>
      </c>
      <c r="C36" s="126">
        <v>20.472999999999999</v>
      </c>
      <c r="D36" s="126">
        <v>20.291</v>
      </c>
      <c r="E36" s="127">
        <v>20.616</v>
      </c>
    </row>
    <row r="37" spans="1:5" x14ac:dyDescent="0.25">
      <c r="A37" s="268" t="s">
        <v>2</v>
      </c>
      <c r="B37" s="134">
        <v>18.439</v>
      </c>
      <c r="C37" s="134">
        <v>18.439</v>
      </c>
      <c r="D37" s="134">
        <v>18.190000000000001</v>
      </c>
      <c r="E37" s="267">
        <v>18.71</v>
      </c>
    </row>
    <row r="39" spans="1:5" x14ac:dyDescent="0.25">
      <c r="C39" s="230"/>
    </row>
    <row r="43" spans="1:5" x14ac:dyDescent="0.25">
      <c r="C43" s="230"/>
    </row>
    <row r="46" spans="1:5" x14ac:dyDescent="0.25">
      <c r="C46" s="229"/>
    </row>
    <row r="47" spans="1:5" x14ac:dyDescent="0.25">
      <c r="C47" s="229"/>
    </row>
  </sheetData>
  <hyperlinks>
    <hyperlink ref="H5" r:id="rId1"/>
  </hyperlinks>
  <pageMargins left="0.7" right="0.7" top="0.75" bottom="0.75" header="0.3" footer="0.3"/>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pane xSplit="1" topLeftCell="B1" activePane="topRight" state="frozen"/>
      <selection pane="topRight" activeCell="G30" sqref="G30"/>
    </sheetView>
  </sheetViews>
  <sheetFormatPr defaultRowHeight="15" x14ac:dyDescent="0.25"/>
  <cols>
    <col min="1" max="1" width="17.5703125" style="5" customWidth="1"/>
    <col min="2" max="7" width="20.5703125" customWidth="1"/>
    <col min="9" max="9" width="22.5703125" customWidth="1"/>
    <col min="10" max="10" width="60.5703125" customWidth="1"/>
  </cols>
  <sheetData>
    <row r="1" spans="1:10" ht="45" x14ac:dyDescent="0.25">
      <c r="A1" s="122" t="s">
        <v>33</v>
      </c>
      <c r="B1" s="123" t="s">
        <v>138</v>
      </c>
      <c r="C1" s="123" t="s">
        <v>139</v>
      </c>
      <c r="D1" s="123" t="s">
        <v>140</v>
      </c>
      <c r="E1" s="123" t="s">
        <v>141</v>
      </c>
      <c r="F1" s="123" t="s">
        <v>142</v>
      </c>
      <c r="G1" s="124" t="s">
        <v>143</v>
      </c>
    </row>
    <row r="2" spans="1:10" x14ac:dyDescent="0.25">
      <c r="A2" s="136" t="s">
        <v>34</v>
      </c>
      <c r="B2" s="143">
        <v>0.5</v>
      </c>
      <c r="C2" s="143">
        <v>0.63</v>
      </c>
      <c r="D2" s="143">
        <v>0.61</v>
      </c>
      <c r="E2" s="143">
        <v>0.55000000000000004</v>
      </c>
      <c r="F2" s="165">
        <v>0.59666666666666668</v>
      </c>
      <c r="G2" s="145">
        <v>0.60399999999999998</v>
      </c>
    </row>
    <row r="3" spans="1:10" x14ac:dyDescent="0.25">
      <c r="A3" s="128" t="s">
        <v>35</v>
      </c>
      <c r="B3" s="146">
        <v>1.24</v>
      </c>
      <c r="C3" s="146">
        <v>1.49</v>
      </c>
      <c r="D3" s="146">
        <v>1.41</v>
      </c>
      <c r="E3" s="146">
        <v>1.32</v>
      </c>
      <c r="F3" s="224">
        <v>1.4066666666666665</v>
      </c>
      <c r="G3" s="148">
        <v>1.03</v>
      </c>
    </row>
    <row r="4" spans="1:10" x14ac:dyDescent="0.25">
      <c r="A4" s="125" t="s">
        <v>36</v>
      </c>
      <c r="B4" s="143">
        <v>2.06</v>
      </c>
      <c r="C4" s="143">
        <v>1.55</v>
      </c>
      <c r="D4" s="143">
        <v>1.37</v>
      </c>
      <c r="E4" s="143">
        <v>1.23</v>
      </c>
      <c r="F4" s="165">
        <v>1.3833333333333335</v>
      </c>
      <c r="G4" s="145">
        <v>1.821</v>
      </c>
      <c r="I4" t="s">
        <v>73</v>
      </c>
    </row>
    <row r="5" spans="1:10" x14ac:dyDescent="0.25">
      <c r="A5" s="137" t="s">
        <v>37</v>
      </c>
      <c r="B5" s="146">
        <v>0.64</v>
      </c>
      <c r="C5" s="146">
        <v>0.65</v>
      </c>
      <c r="D5" s="146">
        <v>0.56000000000000005</v>
      </c>
      <c r="E5" s="146">
        <v>0.49</v>
      </c>
      <c r="F5" s="224">
        <v>0.56666666666666665</v>
      </c>
      <c r="G5" s="148">
        <v>0.55900000000000005</v>
      </c>
      <c r="I5" s="9" t="s">
        <v>144</v>
      </c>
      <c r="J5" s="3" t="s">
        <v>13</v>
      </c>
    </row>
    <row r="6" spans="1:10" x14ac:dyDescent="0.25">
      <c r="A6" s="125" t="s">
        <v>38</v>
      </c>
      <c r="B6" s="143">
        <v>0.21</v>
      </c>
      <c r="C6" s="143">
        <v>0.39</v>
      </c>
      <c r="D6" s="143">
        <v>0.37</v>
      </c>
      <c r="E6" s="143">
        <v>0.37</v>
      </c>
      <c r="F6" s="165">
        <v>0.37666666666666665</v>
      </c>
      <c r="G6" s="145">
        <v>7.8E-2</v>
      </c>
      <c r="I6" s="9" t="s">
        <v>145</v>
      </c>
      <c r="J6" s="3" t="s">
        <v>14</v>
      </c>
    </row>
    <row r="7" spans="1:10" x14ac:dyDescent="0.25">
      <c r="A7" s="128" t="s">
        <v>39</v>
      </c>
      <c r="B7" s="146">
        <v>0.26</v>
      </c>
      <c r="C7" s="146">
        <v>0.18</v>
      </c>
      <c r="D7" s="146">
        <v>0.16</v>
      </c>
      <c r="E7" s="146">
        <v>0.14000000000000001</v>
      </c>
      <c r="F7" s="224">
        <v>0.16</v>
      </c>
      <c r="G7" s="148">
        <v>0.436</v>
      </c>
    </row>
    <row r="8" spans="1:10" x14ac:dyDescent="0.25">
      <c r="A8" s="125" t="s">
        <v>1</v>
      </c>
      <c r="B8" s="143">
        <v>1.6</v>
      </c>
      <c r="C8" s="143">
        <v>1.1200000000000001</v>
      </c>
      <c r="D8" s="143">
        <v>1.08</v>
      </c>
      <c r="E8" s="143">
        <v>0.98</v>
      </c>
      <c r="F8" s="165">
        <v>1.06</v>
      </c>
      <c r="G8" s="145">
        <v>0</v>
      </c>
    </row>
    <row r="9" spans="1:10" x14ac:dyDescent="0.25">
      <c r="A9" s="128" t="s">
        <v>40</v>
      </c>
      <c r="B9" s="146">
        <v>0.47</v>
      </c>
      <c r="C9" s="146">
        <v>0.44</v>
      </c>
      <c r="D9" s="146">
        <v>0.38</v>
      </c>
      <c r="E9" s="146">
        <v>0.4</v>
      </c>
      <c r="F9" s="224">
        <v>0.40666666666666673</v>
      </c>
      <c r="G9" s="148">
        <v>0.28599999999999998</v>
      </c>
    </row>
    <row r="10" spans="1:10" x14ac:dyDescent="0.25">
      <c r="A10" s="125" t="s">
        <v>41</v>
      </c>
      <c r="B10" s="143">
        <v>1.41</v>
      </c>
      <c r="C10" s="143">
        <v>1.82</v>
      </c>
      <c r="D10" s="143">
        <v>1.57</v>
      </c>
      <c r="E10" s="143">
        <v>1.27</v>
      </c>
      <c r="F10" s="165">
        <v>1.5533333333333335</v>
      </c>
      <c r="G10" s="145">
        <v>1.9350000000000001</v>
      </c>
    </row>
    <row r="11" spans="1:10" x14ac:dyDescent="0.25">
      <c r="A11" s="128" t="s">
        <v>42</v>
      </c>
      <c r="B11" s="146">
        <v>1.87</v>
      </c>
      <c r="C11" s="146">
        <v>2.0299999999999998</v>
      </c>
      <c r="D11" s="146">
        <v>1.95</v>
      </c>
      <c r="E11" s="146">
        <v>1.9</v>
      </c>
      <c r="F11" s="224">
        <v>1.9599999999999997</v>
      </c>
      <c r="G11" s="148">
        <v>1.5509999999999999</v>
      </c>
    </row>
    <row r="12" spans="1:10" x14ac:dyDescent="0.25">
      <c r="A12" s="125" t="s">
        <v>43</v>
      </c>
      <c r="B12" s="143">
        <v>0.99</v>
      </c>
      <c r="C12" s="143">
        <v>0.82</v>
      </c>
      <c r="D12" s="143">
        <v>0.76</v>
      </c>
      <c r="E12" s="143">
        <v>0.7</v>
      </c>
      <c r="F12" s="165">
        <v>0.76000000000000012</v>
      </c>
      <c r="G12" s="145">
        <v>0.85799999999999998</v>
      </c>
    </row>
    <row r="13" spans="1:10" x14ac:dyDescent="0.25">
      <c r="A13" s="128" t="s">
        <v>44</v>
      </c>
      <c r="B13" s="146">
        <v>0.96</v>
      </c>
      <c r="C13" s="146">
        <v>0.51</v>
      </c>
      <c r="D13" s="146">
        <v>0.5</v>
      </c>
      <c r="E13" s="146">
        <v>0.52</v>
      </c>
      <c r="F13" s="224">
        <v>0.51</v>
      </c>
      <c r="G13" s="148">
        <v>0.50700000000000001</v>
      </c>
    </row>
    <row r="14" spans="1:10" x14ac:dyDescent="0.25">
      <c r="A14" s="125" t="s">
        <v>45</v>
      </c>
      <c r="B14" s="143">
        <v>0.65</v>
      </c>
      <c r="C14" s="143">
        <v>0.23</v>
      </c>
      <c r="D14" s="143">
        <v>0.21</v>
      </c>
      <c r="E14" s="143">
        <v>0.2</v>
      </c>
      <c r="F14" s="165">
        <v>0.21333333333333335</v>
      </c>
      <c r="G14" s="145">
        <v>0.28999999999999998</v>
      </c>
    </row>
    <row r="15" spans="1:10" x14ac:dyDescent="0.25">
      <c r="A15" s="128" t="s">
        <v>46</v>
      </c>
      <c r="B15" s="146" t="s">
        <v>66</v>
      </c>
      <c r="C15" s="146" t="s">
        <v>66</v>
      </c>
      <c r="D15" s="146" t="s">
        <v>66</v>
      </c>
      <c r="E15" s="146" t="s">
        <v>66</v>
      </c>
      <c r="F15" s="146" t="s">
        <v>66</v>
      </c>
      <c r="G15" s="148">
        <v>0.41699999999999998</v>
      </c>
    </row>
    <row r="16" spans="1:10" x14ac:dyDescent="0.25">
      <c r="A16" s="125" t="s">
        <v>47</v>
      </c>
      <c r="B16" s="143">
        <v>2.5099999999999998</v>
      </c>
      <c r="C16" s="143">
        <v>1.05</v>
      </c>
      <c r="D16" s="143">
        <v>0.83</v>
      </c>
      <c r="E16" s="143">
        <v>0.68</v>
      </c>
      <c r="F16" s="165">
        <v>0.85333333333333339</v>
      </c>
      <c r="G16" s="145">
        <v>0.996</v>
      </c>
    </row>
    <row r="17" spans="1:7" x14ac:dyDescent="0.25">
      <c r="A17" s="128" t="s">
        <v>48</v>
      </c>
      <c r="B17" s="146">
        <v>0.56000000000000005</v>
      </c>
      <c r="C17" s="146">
        <v>0.47</v>
      </c>
      <c r="D17" s="146">
        <v>0.44</v>
      </c>
      <c r="E17" s="146">
        <v>0.43</v>
      </c>
      <c r="F17" s="224">
        <v>0.4466666666666666</v>
      </c>
      <c r="G17" s="148">
        <v>0.27300000000000002</v>
      </c>
    </row>
    <row r="18" spans="1:7" x14ac:dyDescent="0.25">
      <c r="A18" s="125" t="s">
        <v>49</v>
      </c>
      <c r="B18" s="143">
        <v>1.23</v>
      </c>
      <c r="C18" s="143">
        <v>1.32</v>
      </c>
      <c r="D18" s="143">
        <v>1.21</v>
      </c>
      <c r="E18" s="143">
        <v>1.1399999999999999</v>
      </c>
      <c r="F18" s="165">
        <v>1.2233333333333334</v>
      </c>
      <c r="G18" s="145">
        <v>0.91300000000000003</v>
      </c>
    </row>
    <row r="19" spans="1:7" x14ac:dyDescent="0.25">
      <c r="A19" s="128" t="s">
        <v>50</v>
      </c>
      <c r="B19" s="146">
        <v>0.25</v>
      </c>
      <c r="C19" s="146">
        <v>0.16</v>
      </c>
      <c r="D19" s="146">
        <v>0.15</v>
      </c>
      <c r="E19" s="146">
        <v>0.16</v>
      </c>
      <c r="F19" s="224">
        <v>0.15666666666666665</v>
      </c>
      <c r="G19" s="148">
        <v>0.154</v>
      </c>
    </row>
    <row r="20" spans="1:7" x14ac:dyDescent="0.25">
      <c r="A20" s="125" t="s">
        <v>51</v>
      </c>
      <c r="B20" s="143">
        <v>0.27</v>
      </c>
      <c r="C20" s="143">
        <v>0.31</v>
      </c>
      <c r="D20" s="143">
        <v>0.31</v>
      </c>
      <c r="E20" s="143" t="s">
        <v>66</v>
      </c>
      <c r="F20" s="165">
        <v>0.31</v>
      </c>
      <c r="G20" s="145">
        <v>0.28699999999999998</v>
      </c>
    </row>
    <row r="21" spans="1:7" x14ac:dyDescent="0.25">
      <c r="A21" s="128" t="s">
        <v>53</v>
      </c>
      <c r="B21" s="146">
        <v>0.32</v>
      </c>
      <c r="C21" s="146">
        <v>0.44</v>
      </c>
      <c r="D21" s="146">
        <v>0.41</v>
      </c>
      <c r="E21" s="146">
        <v>0.4</v>
      </c>
      <c r="F21" s="224">
        <v>0.41666666666666669</v>
      </c>
      <c r="G21" s="148">
        <v>0.23200000000000001</v>
      </c>
    </row>
    <row r="22" spans="1:7" x14ac:dyDescent="0.25">
      <c r="A22" s="125" t="s">
        <v>52</v>
      </c>
      <c r="B22" s="143">
        <v>0.28999999999999998</v>
      </c>
      <c r="C22" s="143">
        <v>0.22</v>
      </c>
      <c r="D22" s="143">
        <v>0.24</v>
      </c>
      <c r="E22" s="143">
        <v>0.39</v>
      </c>
      <c r="F22" s="165">
        <v>0.28333333333333333</v>
      </c>
      <c r="G22" s="145">
        <v>0.56999999999999995</v>
      </c>
    </row>
    <row r="23" spans="1:7" x14ac:dyDescent="0.25">
      <c r="A23" s="128" t="s">
        <v>54</v>
      </c>
      <c r="B23" s="146">
        <v>0.67</v>
      </c>
      <c r="C23" s="146">
        <v>0.61</v>
      </c>
      <c r="D23" s="146">
        <v>0.59</v>
      </c>
      <c r="E23" s="146">
        <v>0.54</v>
      </c>
      <c r="F23" s="224">
        <v>0.57999999999999996</v>
      </c>
      <c r="G23" s="148">
        <v>1.113</v>
      </c>
    </row>
    <row r="24" spans="1:7" x14ac:dyDescent="0.25">
      <c r="A24" s="125" t="s">
        <v>55</v>
      </c>
      <c r="B24" s="143">
        <v>0</v>
      </c>
      <c r="C24" s="143">
        <v>0</v>
      </c>
      <c r="D24" s="143">
        <v>0</v>
      </c>
      <c r="E24" s="143">
        <v>0</v>
      </c>
      <c r="F24" s="165">
        <v>0</v>
      </c>
      <c r="G24" s="145" t="s">
        <v>66</v>
      </c>
    </row>
    <row r="25" spans="1:7" x14ac:dyDescent="0.25">
      <c r="A25" s="128" t="s">
        <v>56</v>
      </c>
      <c r="B25" s="146">
        <v>1.34</v>
      </c>
      <c r="C25" s="146">
        <v>1.65</v>
      </c>
      <c r="D25" s="146">
        <v>1.5</v>
      </c>
      <c r="E25" s="146">
        <v>1.37</v>
      </c>
      <c r="F25" s="224">
        <v>1.5066666666666666</v>
      </c>
      <c r="G25" s="148">
        <v>1.083</v>
      </c>
    </row>
    <row r="26" spans="1:7" x14ac:dyDescent="0.25">
      <c r="A26" s="136" t="s">
        <v>57</v>
      </c>
      <c r="B26" s="143">
        <v>0.45</v>
      </c>
      <c r="C26" s="143">
        <v>0.35</v>
      </c>
      <c r="D26" s="143">
        <v>0.32</v>
      </c>
      <c r="E26" s="143">
        <v>0.35</v>
      </c>
      <c r="F26" s="165">
        <v>0.34</v>
      </c>
      <c r="G26" s="145">
        <v>0.27600000000000002</v>
      </c>
    </row>
    <row r="27" spans="1:7" x14ac:dyDescent="0.25">
      <c r="A27" s="128" t="s">
        <v>8</v>
      </c>
      <c r="B27" s="146">
        <v>0.4</v>
      </c>
      <c r="C27" s="146">
        <v>0.54</v>
      </c>
      <c r="D27" s="146">
        <v>0.49</v>
      </c>
      <c r="E27" s="146">
        <v>0.37</v>
      </c>
      <c r="F27" s="224">
        <v>0.46666666666666662</v>
      </c>
      <c r="G27" s="148">
        <v>0.42599999999999999</v>
      </c>
    </row>
    <row r="28" spans="1:7" x14ac:dyDescent="0.25">
      <c r="A28" s="125" t="s">
        <v>58</v>
      </c>
      <c r="B28" s="143">
        <v>0.3</v>
      </c>
      <c r="C28" s="143">
        <v>0.24</v>
      </c>
      <c r="D28" s="143">
        <v>0.2</v>
      </c>
      <c r="E28" s="143">
        <v>0.15</v>
      </c>
      <c r="F28" s="165">
        <v>0.19666666666666666</v>
      </c>
      <c r="G28" s="145">
        <v>0.249</v>
      </c>
    </row>
    <row r="29" spans="1:7" x14ac:dyDescent="0.25">
      <c r="A29" s="128" t="s">
        <v>59</v>
      </c>
      <c r="B29" s="146">
        <v>1.37</v>
      </c>
      <c r="C29" s="146">
        <v>1.2</v>
      </c>
      <c r="D29" s="146">
        <v>1.03</v>
      </c>
      <c r="E29" s="146">
        <v>0.95</v>
      </c>
      <c r="F29" s="224">
        <v>1.0599999999999998</v>
      </c>
      <c r="G29" s="148">
        <v>0.67</v>
      </c>
    </row>
    <row r="30" spans="1:7" x14ac:dyDescent="0.25">
      <c r="A30" s="125" t="s">
        <v>60</v>
      </c>
      <c r="B30" s="143">
        <v>0.48</v>
      </c>
      <c r="C30" s="143">
        <v>0.34</v>
      </c>
      <c r="D30" s="143">
        <v>0.33</v>
      </c>
      <c r="E30" s="143">
        <v>0.31</v>
      </c>
      <c r="F30" s="165">
        <v>0.32666666666666666</v>
      </c>
      <c r="G30" s="145">
        <v>0.35699999999999998</v>
      </c>
    </row>
    <row r="31" spans="1:7" x14ac:dyDescent="0.25">
      <c r="A31" s="128" t="s">
        <v>61</v>
      </c>
      <c r="B31" s="146">
        <v>0.9</v>
      </c>
      <c r="C31" s="146">
        <v>0.49</v>
      </c>
      <c r="D31" s="146">
        <v>0.43</v>
      </c>
      <c r="E31" s="146">
        <v>0.38</v>
      </c>
      <c r="F31" s="224">
        <v>0.43333333333333329</v>
      </c>
      <c r="G31" s="148">
        <v>0.47199999999999998</v>
      </c>
    </row>
    <row r="32" spans="1:7" x14ac:dyDescent="0.25">
      <c r="A32" s="136" t="s">
        <v>62</v>
      </c>
      <c r="B32" s="143">
        <v>2.91</v>
      </c>
      <c r="C32" s="143">
        <v>1.73</v>
      </c>
      <c r="D32" s="143">
        <v>1.52</v>
      </c>
      <c r="E32" s="143">
        <v>1.45</v>
      </c>
      <c r="F32" s="165">
        <v>1.5666666666666667</v>
      </c>
      <c r="G32" s="145">
        <v>1.607</v>
      </c>
    </row>
    <row r="33" spans="1:7" x14ac:dyDescent="0.25">
      <c r="A33" s="128" t="s">
        <v>9</v>
      </c>
      <c r="B33" s="146">
        <v>0.59</v>
      </c>
      <c r="C33" s="146">
        <v>0.55000000000000004</v>
      </c>
      <c r="D33" s="146">
        <v>0.52</v>
      </c>
      <c r="E33" s="146">
        <v>0.46</v>
      </c>
      <c r="F33" s="224">
        <v>0.51</v>
      </c>
      <c r="G33" s="148">
        <v>0.3</v>
      </c>
    </row>
    <row r="34" spans="1:7" x14ac:dyDescent="0.25">
      <c r="A34" s="125" t="s">
        <v>63</v>
      </c>
      <c r="B34" s="143">
        <v>0.5</v>
      </c>
      <c r="C34" s="143">
        <v>0.7</v>
      </c>
      <c r="D34" s="143">
        <v>0.67</v>
      </c>
      <c r="E34" s="143">
        <v>0.57999999999999996</v>
      </c>
      <c r="F34" s="165">
        <v>0.65</v>
      </c>
      <c r="G34" s="145">
        <v>0.84399999999999997</v>
      </c>
    </row>
    <row r="35" spans="1:7" x14ac:dyDescent="0.25">
      <c r="A35" s="128" t="s">
        <v>64</v>
      </c>
      <c r="B35" s="146" t="s">
        <v>66</v>
      </c>
      <c r="C35" s="146" t="s">
        <v>66</v>
      </c>
      <c r="D35" s="146" t="s">
        <v>66</v>
      </c>
      <c r="E35" s="146" t="s">
        <v>66</v>
      </c>
      <c r="F35" s="146" t="s">
        <v>66</v>
      </c>
      <c r="G35" s="148">
        <v>0.26300000000000001</v>
      </c>
    </row>
    <row r="36" spans="1:7" x14ac:dyDescent="0.25">
      <c r="A36" s="136" t="s">
        <v>65</v>
      </c>
      <c r="B36" s="143">
        <v>0.31</v>
      </c>
      <c r="C36" s="143" t="s">
        <v>66</v>
      </c>
      <c r="D36" s="143" t="s">
        <v>66</v>
      </c>
      <c r="E36" s="143" t="s">
        <v>66</v>
      </c>
      <c r="F36" s="165" t="s">
        <v>66</v>
      </c>
      <c r="G36" s="145">
        <v>0.14899999999999999</v>
      </c>
    </row>
    <row r="37" spans="1:7" x14ac:dyDescent="0.25">
      <c r="A37" s="268" t="s">
        <v>2</v>
      </c>
      <c r="B37" s="269">
        <v>0.55000000000000004</v>
      </c>
      <c r="C37" s="269">
        <v>0.16</v>
      </c>
      <c r="D37" s="269">
        <v>0.14000000000000001</v>
      </c>
      <c r="E37" s="269">
        <v>0.15</v>
      </c>
      <c r="F37" s="270">
        <v>0.15000000000000002</v>
      </c>
      <c r="G37" s="271">
        <v>0.159</v>
      </c>
    </row>
  </sheetData>
  <hyperlinks>
    <hyperlink ref="J5" r:id="rId1"/>
    <hyperlink ref="J6" r:id="rId2"/>
  </hyperlinks>
  <pageMargins left="0.7" right="0.7" top="0.75" bottom="0.75" header="0.3" footer="0.3"/>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pane xSplit="1" topLeftCell="B1" activePane="topRight" state="frozen"/>
      <selection pane="topRight" activeCell="G35" sqref="G35"/>
    </sheetView>
  </sheetViews>
  <sheetFormatPr defaultRowHeight="15" x14ac:dyDescent="0.25"/>
  <cols>
    <col min="1" max="1" width="17.5703125" style="5" customWidth="1"/>
    <col min="2" max="2" width="20.5703125" style="138" customWidth="1"/>
    <col min="3" max="6" width="20.5703125" style="139" customWidth="1"/>
    <col min="7" max="7" width="20.5703125" style="140" customWidth="1"/>
    <col min="9" max="9" width="20.5703125" customWidth="1"/>
    <col min="10" max="10" width="60.5703125" customWidth="1"/>
  </cols>
  <sheetData>
    <row r="1" spans="1:10" ht="45" x14ac:dyDescent="0.25">
      <c r="A1" s="141" t="s">
        <v>33</v>
      </c>
      <c r="B1" s="123" t="s">
        <v>134</v>
      </c>
      <c r="C1" s="123" t="s">
        <v>130</v>
      </c>
      <c r="D1" s="123" t="s">
        <v>131</v>
      </c>
      <c r="E1" s="123" t="s">
        <v>132</v>
      </c>
      <c r="F1" s="123" t="s">
        <v>133</v>
      </c>
      <c r="G1" s="124" t="s">
        <v>135</v>
      </c>
    </row>
    <row r="2" spans="1:10" x14ac:dyDescent="0.25">
      <c r="A2" s="142" t="s">
        <v>34</v>
      </c>
      <c r="B2" s="143">
        <v>0.31</v>
      </c>
      <c r="C2" s="143">
        <v>0.23</v>
      </c>
      <c r="D2" s="143">
        <v>0.24</v>
      </c>
      <c r="E2" s="143">
        <v>0.23</v>
      </c>
      <c r="F2" s="144">
        <v>0.23333333333333331</v>
      </c>
      <c r="G2" s="145">
        <v>0.159</v>
      </c>
    </row>
    <row r="3" spans="1:10" x14ac:dyDescent="0.25">
      <c r="A3" s="128" t="s">
        <v>35</v>
      </c>
      <c r="B3" s="146">
        <v>0.73</v>
      </c>
      <c r="C3" s="146">
        <v>0.76</v>
      </c>
      <c r="D3" s="146">
        <v>0.78</v>
      </c>
      <c r="E3" s="146">
        <v>0.75</v>
      </c>
      <c r="F3" s="147">
        <v>0.76333333333333331</v>
      </c>
      <c r="G3" s="148">
        <v>0.77700000000000002</v>
      </c>
    </row>
    <row r="4" spans="1:10" x14ac:dyDescent="0.25">
      <c r="A4" s="125" t="s">
        <v>36</v>
      </c>
      <c r="B4" s="143">
        <v>0.72</v>
      </c>
      <c r="C4" s="143">
        <v>0.72</v>
      </c>
      <c r="D4" s="143">
        <v>0.87</v>
      </c>
      <c r="E4" s="143">
        <v>0.88</v>
      </c>
      <c r="F4" s="144">
        <v>0.82333333333333325</v>
      </c>
      <c r="G4" s="145">
        <v>0.86599999999999999</v>
      </c>
      <c r="I4" t="s">
        <v>73</v>
      </c>
    </row>
    <row r="5" spans="1:10" x14ac:dyDescent="0.25">
      <c r="A5" s="149" t="s">
        <v>37</v>
      </c>
      <c r="B5" s="146">
        <v>0.26</v>
      </c>
      <c r="C5" s="146">
        <v>0.25</v>
      </c>
      <c r="D5" s="146">
        <v>0.22</v>
      </c>
      <c r="E5" s="146">
        <v>0.21</v>
      </c>
      <c r="F5" s="147">
        <v>0.22666666666666666</v>
      </c>
      <c r="G5" s="148">
        <v>0.224</v>
      </c>
      <c r="I5" s="9" t="s">
        <v>136</v>
      </c>
      <c r="J5" s="3" t="s">
        <v>13</v>
      </c>
    </row>
    <row r="6" spans="1:10" x14ac:dyDescent="0.25">
      <c r="A6" s="125" t="s">
        <v>38</v>
      </c>
      <c r="B6" s="143">
        <v>0.09</v>
      </c>
      <c r="C6" s="143">
        <v>0.17</v>
      </c>
      <c r="D6" s="143">
        <v>0.14000000000000001</v>
      </c>
      <c r="E6" s="143">
        <v>0.12</v>
      </c>
      <c r="F6" s="144">
        <v>0.14333333333333334</v>
      </c>
      <c r="G6" s="145">
        <v>0.27100000000000002</v>
      </c>
      <c r="I6" s="9" t="s">
        <v>137</v>
      </c>
      <c r="J6" s="3" t="s">
        <v>14</v>
      </c>
    </row>
    <row r="7" spans="1:10" x14ac:dyDescent="0.25">
      <c r="A7" s="128" t="s">
        <v>39</v>
      </c>
      <c r="B7" s="146">
        <v>0.26</v>
      </c>
      <c r="C7" s="146">
        <v>0.36</v>
      </c>
      <c r="D7" s="146">
        <v>0.31</v>
      </c>
      <c r="E7" s="146">
        <v>0.31</v>
      </c>
      <c r="F7" s="147">
        <v>0.32666666666666666</v>
      </c>
      <c r="G7" s="148">
        <v>0.307</v>
      </c>
    </row>
    <row r="8" spans="1:10" x14ac:dyDescent="0.25">
      <c r="A8" s="125" t="s">
        <v>1</v>
      </c>
      <c r="B8" s="143">
        <v>2.02</v>
      </c>
      <c r="C8" s="143">
        <v>2.02</v>
      </c>
      <c r="D8" s="143">
        <v>1.95</v>
      </c>
      <c r="E8" s="143">
        <v>1.89</v>
      </c>
      <c r="F8" s="144">
        <v>1.9533333333333331</v>
      </c>
      <c r="G8" s="145">
        <v>1.966</v>
      </c>
    </row>
    <row r="9" spans="1:10" x14ac:dyDescent="0.25">
      <c r="A9" s="128" t="s">
        <v>40</v>
      </c>
      <c r="B9" s="146">
        <v>0.22</v>
      </c>
      <c r="C9" s="146">
        <v>0.3</v>
      </c>
      <c r="D9" s="146">
        <v>0.41</v>
      </c>
      <c r="E9" s="146">
        <v>0.47</v>
      </c>
      <c r="F9" s="147">
        <v>0.39333333333333331</v>
      </c>
      <c r="G9" s="148">
        <v>0.249</v>
      </c>
    </row>
    <row r="10" spans="1:10" x14ac:dyDescent="0.25">
      <c r="A10" s="125" t="s">
        <v>41</v>
      </c>
      <c r="B10" s="143">
        <v>0.97</v>
      </c>
      <c r="C10" s="143">
        <v>0.98</v>
      </c>
      <c r="D10" s="143">
        <v>0.98</v>
      </c>
      <c r="E10" s="143">
        <v>0.94</v>
      </c>
      <c r="F10" s="144">
        <v>0.96666666666666667</v>
      </c>
      <c r="G10" s="145">
        <v>0.98099999999999998</v>
      </c>
    </row>
    <row r="11" spans="1:10" x14ac:dyDescent="0.25">
      <c r="A11" s="128" t="s">
        <v>42</v>
      </c>
      <c r="B11" s="146">
        <v>0.89</v>
      </c>
      <c r="C11" s="146">
        <v>0.97</v>
      </c>
      <c r="D11" s="146">
        <v>0.9</v>
      </c>
      <c r="E11" s="146">
        <v>0.75</v>
      </c>
      <c r="F11" s="147">
        <v>0.87333333333333341</v>
      </c>
      <c r="G11" s="148">
        <v>0.872</v>
      </c>
    </row>
    <row r="12" spans="1:10" x14ac:dyDescent="0.25">
      <c r="A12" s="125" t="s">
        <v>43</v>
      </c>
      <c r="B12" s="143">
        <v>0.77</v>
      </c>
      <c r="C12" s="143">
        <v>0.63</v>
      </c>
      <c r="D12" s="143">
        <v>0.66</v>
      </c>
      <c r="E12" s="143">
        <v>0.68</v>
      </c>
      <c r="F12" s="144">
        <v>0.65666666666666673</v>
      </c>
      <c r="G12" s="145">
        <v>0.65800000000000003</v>
      </c>
    </row>
    <row r="13" spans="1:10" x14ac:dyDescent="0.25">
      <c r="A13" s="128" t="s">
        <v>44</v>
      </c>
      <c r="B13" s="146" t="s">
        <v>66</v>
      </c>
      <c r="C13" s="146" t="s">
        <v>66</v>
      </c>
      <c r="D13" s="146" t="s">
        <v>66</v>
      </c>
      <c r="E13" s="146" t="s">
        <v>66</v>
      </c>
      <c r="F13" s="224" t="s">
        <v>66</v>
      </c>
      <c r="G13" s="148">
        <v>0.183</v>
      </c>
    </row>
    <row r="14" spans="1:10" x14ac:dyDescent="0.25">
      <c r="A14" s="125" t="s">
        <v>45</v>
      </c>
      <c r="B14" s="143">
        <v>0.48</v>
      </c>
      <c r="C14" s="143">
        <v>0.91</v>
      </c>
      <c r="D14" s="143">
        <v>0.84</v>
      </c>
      <c r="E14" s="143">
        <v>0.63</v>
      </c>
      <c r="F14" s="165">
        <v>0.79333333333333333</v>
      </c>
      <c r="G14" s="145">
        <v>0.84899999999999998</v>
      </c>
    </row>
    <row r="15" spans="1:10" x14ac:dyDescent="0.25">
      <c r="A15" s="128" t="s">
        <v>46</v>
      </c>
      <c r="B15" s="146" t="s">
        <v>66</v>
      </c>
      <c r="C15" s="146" t="s">
        <v>66</v>
      </c>
      <c r="D15" s="146" t="s">
        <v>66</v>
      </c>
      <c r="E15" s="146" t="s">
        <v>66</v>
      </c>
      <c r="F15" s="146" t="s">
        <v>66</v>
      </c>
      <c r="G15" s="148">
        <v>7.0999999999999994E-2</v>
      </c>
    </row>
    <row r="16" spans="1:10" x14ac:dyDescent="0.25">
      <c r="A16" s="125" t="s">
        <v>47</v>
      </c>
      <c r="B16" s="143">
        <v>0.9</v>
      </c>
      <c r="C16" s="143">
        <v>0.51</v>
      </c>
      <c r="D16" s="143">
        <v>0.42</v>
      </c>
      <c r="E16" s="143">
        <v>0.36</v>
      </c>
      <c r="F16" s="165">
        <v>0.43</v>
      </c>
      <c r="G16" s="145">
        <v>0.39700000000000002</v>
      </c>
    </row>
    <row r="17" spans="1:7" x14ac:dyDescent="0.25">
      <c r="A17" s="128" t="s">
        <v>48</v>
      </c>
      <c r="B17" s="146">
        <v>0.19</v>
      </c>
      <c r="C17" s="146">
        <v>0.16</v>
      </c>
      <c r="D17" s="146">
        <v>0.17</v>
      </c>
      <c r="E17" s="146">
        <v>0.16</v>
      </c>
      <c r="F17" s="224">
        <v>0.16333333333333333</v>
      </c>
      <c r="G17" s="148">
        <v>0.14299999999999999</v>
      </c>
    </row>
    <row r="18" spans="1:7" x14ac:dyDescent="0.25">
      <c r="A18" s="125" t="s">
        <v>49</v>
      </c>
      <c r="B18" s="143">
        <v>0.4</v>
      </c>
      <c r="C18" s="143" t="s">
        <v>66</v>
      </c>
      <c r="D18" s="143" t="s">
        <v>66</v>
      </c>
      <c r="E18" s="143">
        <v>0.42</v>
      </c>
      <c r="F18" s="165">
        <v>0.42</v>
      </c>
      <c r="G18" s="145">
        <v>0.55400000000000005</v>
      </c>
    </row>
    <row r="19" spans="1:7" x14ac:dyDescent="0.25">
      <c r="A19" s="128" t="s">
        <v>50</v>
      </c>
      <c r="B19" s="146">
        <v>0.31</v>
      </c>
      <c r="C19" s="146">
        <v>0.15</v>
      </c>
      <c r="D19" s="146">
        <v>0.15</v>
      </c>
      <c r="E19" s="146">
        <v>0.15</v>
      </c>
      <c r="F19" s="224">
        <v>0.15</v>
      </c>
      <c r="G19" s="148">
        <v>0.14899999999999999</v>
      </c>
    </row>
    <row r="20" spans="1:7" x14ac:dyDescent="0.25">
      <c r="A20" s="125" t="s">
        <v>51</v>
      </c>
      <c r="B20" s="143">
        <v>0.24</v>
      </c>
      <c r="C20" s="143">
        <v>0.35</v>
      </c>
      <c r="D20" s="143">
        <v>0.3</v>
      </c>
      <c r="E20" s="143" t="s">
        <v>66</v>
      </c>
      <c r="F20" s="165">
        <v>0.32499999999999996</v>
      </c>
      <c r="G20" s="145">
        <v>0.29699999999999999</v>
      </c>
    </row>
    <row r="21" spans="1:7" x14ac:dyDescent="0.25">
      <c r="A21" s="128" t="s">
        <v>53</v>
      </c>
      <c r="B21" s="146">
        <v>0.37</v>
      </c>
      <c r="C21" s="146">
        <v>0.19</v>
      </c>
      <c r="D21" s="146">
        <v>0.19</v>
      </c>
      <c r="E21" s="146">
        <v>0.18</v>
      </c>
      <c r="F21" s="224">
        <v>0.18666666666666668</v>
      </c>
      <c r="G21" s="148">
        <v>0.29899999999999999</v>
      </c>
    </row>
    <row r="22" spans="1:7" x14ac:dyDescent="0.25">
      <c r="A22" s="125" t="s">
        <v>52</v>
      </c>
      <c r="B22" s="143">
        <v>0.26</v>
      </c>
      <c r="C22" s="143">
        <v>0.3</v>
      </c>
      <c r="D22" s="143">
        <v>0.3</v>
      </c>
      <c r="E22" s="143">
        <v>0.27</v>
      </c>
      <c r="F22" s="165">
        <v>0.28999999999999998</v>
      </c>
      <c r="G22" s="145">
        <v>0.189</v>
      </c>
    </row>
    <row r="23" spans="1:7" x14ac:dyDescent="0.25">
      <c r="A23" s="128" t="s">
        <v>54</v>
      </c>
      <c r="B23" s="146">
        <v>0.6</v>
      </c>
      <c r="C23" s="146">
        <v>0.79</v>
      </c>
      <c r="D23" s="146">
        <v>0.79</v>
      </c>
      <c r="E23" s="146">
        <v>0.72</v>
      </c>
      <c r="F23" s="224">
        <v>0.76666666666666661</v>
      </c>
      <c r="G23" s="148">
        <v>0.79100000000000004</v>
      </c>
    </row>
    <row r="24" spans="1:7" x14ac:dyDescent="0.25">
      <c r="A24" s="125" t="s">
        <v>55</v>
      </c>
      <c r="B24" s="143">
        <v>0.01</v>
      </c>
      <c r="C24" s="143">
        <v>0.01</v>
      </c>
      <c r="D24" s="143">
        <v>0</v>
      </c>
      <c r="E24" s="143">
        <v>0</v>
      </c>
      <c r="F24" s="165">
        <v>3.3333333333333335E-3</v>
      </c>
      <c r="G24" s="145">
        <v>3.0000000000000001E-3</v>
      </c>
    </row>
    <row r="25" spans="1:7" x14ac:dyDescent="0.25">
      <c r="A25" s="128" t="s">
        <v>56</v>
      </c>
      <c r="B25" s="146">
        <v>1.01</v>
      </c>
      <c r="C25" s="146">
        <v>0.71</v>
      </c>
      <c r="D25" s="146">
        <v>0.64</v>
      </c>
      <c r="E25" s="146">
        <v>0.56999999999999995</v>
      </c>
      <c r="F25" s="224">
        <v>0.64</v>
      </c>
      <c r="G25" s="148">
        <v>0.64100000000000001</v>
      </c>
    </row>
    <row r="26" spans="1:7" x14ac:dyDescent="0.25">
      <c r="A26" s="142" t="s">
        <v>57</v>
      </c>
      <c r="B26" s="143">
        <v>0.28999999999999998</v>
      </c>
      <c r="C26" s="143">
        <v>0.27</v>
      </c>
      <c r="D26" s="143">
        <v>0.24</v>
      </c>
      <c r="E26" s="143">
        <v>0.22</v>
      </c>
      <c r="F26" s="165">
        <v>0.24333333333333332</v>
      </c>
      <c r="G26" s="145">
        <v>0.23599999999999999</v>
      </c>
    </row>
    <row r="27" spans="1:7" x14ac:dyDescent="0.25">
      <c r="A27" s="128" t="s">
        <v>8</v>
      </c>
      <c r="B27" s="146">
        <v>0.56000000000000005</v>
      </c>
      <c r="C27" s="146">
        <v>0.53</v>
      </c>
      <c r="D27" s="146">
        <v>0.47</v>
      </c>
      <c r="E27" s="146">
        <v>0.42</v>
      </c>
      <c r="F27" s="224">
        <v>0.47333333333333333</v>
      </c>
      <c r="G27" s="148">
        <v>0.47299999999999998</v>
      </c>
    </row>
    <row r="28" spans="1:7" x14ac:dyDescent="0.25">
      <c r="A28" s="125" t="s">
        <v>58</v>
      </c>
      <c r="B28" s="143">
        <v>0.41</v>
      </c>
      <c r="C28" s="143">
        <v>0.44</v>
      </c>
      <c r="D28" s="143">
        <v>0.42</v>
      </c>
      <c r="E28" s="143">
        <v>0.36</v>
      </c>
      <c r="F28" s="165">
        <v>0.40666666666666668</v>
      </c>
      <c r="G28" s="145">
        <v>0.42</v>
      </c>
    </row>
    <row r="29" spans="1:7" x14ac:dyDescent="0.25">
      <c r="A29" s="128" t="s">
        <v>59</v>
      </c>
      <c r="B29" s="146">
        <v>0.57999999999999996</v>
      </c>
      <c r="C29" s="146">
        <v>0.47</v>
      </c>
      <c r="D29" s="146">
        <v>0.4</v>
      </c>
      <c r="E29" s="146">
        <v>0.34</v>
      </c>
      <c r="F29" s="224">
        <v>0.40333333333333332</v>
      </c>
      <c r="G29" s="148">
        <v>0.40300000000000002</v>
      </c>
    </row>
    <row r="30" spans="1:7" x14ac:dyDescent="0.25">
      <c r="A30" s="125" t="s">
        <v>60</v>
      </c>
      <c r="B30" s="143">
        <v>0.28999999999999998</v>
      </c>
      <c r="C30" s="143">
        <v>0.26</v>
      </c>
      <c r="D30" s="143">
        <v>0.23</v>
      </c>
      <c r="E30" s="143">
        <v>0.24</v>
      </c>
      <c r="F30" s="165">
        <v>0.24333333333333332</v>
      </c>
      <c r="G30" s="145">
        <v>0.223</v>
      </c>
    </row>
    <row r="31" spans="1:7" x14ac:dyDescent="0.25">
      <c r="A31" s="128" t="s">
        <v>61</v>
      </c>
      <c r="B31" s="146">
        <v>0.35</v>
      </c>
      <c r="C31" s="146">
        <v>0.24</v>
      </c>
      <c r="D31" s="146">
        <v>0.25</v>
      </c>
      <c r="E31" s="146">
        <v>0.23</v>
      </c>
      <c r="F31" s="224">
        <v>0.24</v>
      </c>
      <c r="G31" s="148">
        <v>0.247</v>
      </c>
    </row>
    <row r="32" spans="1:7" x14ac:dyDescent="0.25">
      <c r="A32" s="142" t="s">
        <v>62</v>
      </c>
      <c r="B32" s="143">
        <v>0.88</v>
      </c>
      <c r="C32" s="143">
        <v>0.56999999999999995</v>
      </c>
      <c r="D32" s="143">
        <v>0.69</v>
      </c>
      <c r="E32" s="143">
        <v>0.71</v>
      </c>
      <c r="F32" s="165">
        <v>0.65666666666666662</v>
      </c>
      <c r="G32" s="145">
        <v>0.68200000000000005</v>
      </c>
    </row>
    <row r="33" spans="1:7" x14ac:dyDescent="0.25">
      <c r="A33" s="128" t="s">
        <v>9</v>
      </c>
      <c r="B33" s="146">
        <v>1.1399999999999999</v>
      </c>
      <c r="C33" s="146">
        <v>1.1599999999999999</v>
      </c>
      <c r="D33" s="146">
        <v>1.1200000000000001</v>
      </c>
      <c r="E33" s="146">
        <v>1.1000000000000001</v>
      </c>
      <c r="F33" s="224">
        <v>1.1266666666666667</v>
      </c>
      <c r="G33" s="148">
        <v>1.2390000000000001</v>
      </c>
    </row>
    <row r="34" spans="1:7" x14ac:dyDescent="0.25">
      <c r="A34" s="125" t="s">
        <v>63</v>
      </c>
      <c r="B34" s="143">
        <v>0.55000000000000004</v>
      </c>
      <c r="C34" s="143">
        <v>0.61</v>
      </c>
      <c r="D34" s="143">
        <v>0.61</v>
      </c>
      <c r="E34" s="143">
        <v>0.59</v>
      </c>
      <c r="F34" s="165">
        <v>0.60333333333333339</v>
      </c>
      <c r="G34" s="145">
        <v>0.60699999999999998</v>
      </c>
    </row>
    <row r="35" spans="1:7" x14ac:dyDescent="0.25">
      <c r="A35" s="128" t="s">
        <v>64</v>
      </c>
      <c r="B35" s="146" t="s">
        <v>66</v>
      </c>
      <c r="C35" s="146" t="s">
        <v>66</v>
      </c>
      <c r="D35" s="146" t="s">
        <v>66</v>
      </c>
      <c r="E35" s="146" t="s">
        <v>66</v>
      </c>
      <c r="F35" s="146" t="s">
        <v>66</v>
      </c>
      <c r="G35" s="148">
        <v>1.6E-2</v>
      </c>
    </row>
    <row r="36" spans="1:7" x14ac:dyDescent="0.25">
      <c r="A36" s="142" t="s">
        <v>65</v>
      </c>
      <c r="B36" s="143">
        <v>0.22</v>
      </c>
      <c r="C36" s="143" t="s">
        <v>66</v>
      </c>
      <c r="D36" s="143" t="s">
        <v>66</v>
      </c>
      <c r="E36" s="143" t="s">
        <v>66</v>
      </c>
      <c r="F36" s="165" t="s">
        <v>66</v>
      </c>
      <c r="G36" s="145">
        <v>0.155</v>
      </c>
    </row>
    <row r="37" spans="1:7" x14ac:dyDescent="0.25">
      <c r="A37" s="150" t="s">
        <v>2</v>
      </c>
      <c r="B37" s="269">
        <v>0.13</v>
      </c>
      <c r="C37" s="269">
        <v>0.1</v>
      </c>
      <c r="D37" s="269">
        <v>0.1</v>
      </c>
      <c r="E37" s="269">
        <v>0.1</v>
      </c>
      <c r="F37" s="272">
        <v>0.10000000000000002</v>
      </c>
      <c r="G37" s="271">
        <v>0.105</v>
      </c>
    </row>
  </sheetData>
  <hyperlinks>
    <hyperlink ref="J5" r:id="rId1"/>
    <hyperlink ref="J6" r:id="rId2"/>
  </hyperlinks>
  <pageMargins left="0.7" right="0.7" top="0.75" bottom="0.75" header="0.3" footer="0.3"/>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pane xSplit="1" topLeftCell="B1" activePane="topRight" state="frozen"/>
      <selection pane="topRight" activeCell="B4" sqref="B4"/>
    </sheetView>
  </sheetViews>
  <sheetFormatPr defaultRowHeight="15" x14ac:dyDescent="0.25"/>
  <cols>
    <col min="1" max="1" width="17.7109375" style="125" customWidth="1"/>
    <col min="2" max="2" width="20.7109375" style="231" customWidth="1"/>
    <col min="3" max="3" width="20.7109375" style="233" customWidth="1"/>
    <col min="4" max="4" width="9.140625" customWidth="1"/>
    <col min="5" max="5" width="24.28515625" customWidth="1"/>
    <col min="6" max="6" width="60.7109375" customWidth="1"/>
  </cols>
  <sheetData>
    <row r="1" spans="1:8" ht="60" x14ac:dyDescent="0.25">
      <c r="A1" s="141" t="s">
        <v>33</v>
      </c>
      <c r="B1" s="123" t="s">
        <v>276</v>
      </c>
      <c r="C1" s="124" t="s">
        <v>163</v>
      </c>
      <c r="D1" s="273"/>
    </row>
    <row r="2" spans="1:8" x14ac:dyDescent="0.25">
      <c r="A2" s="125" t="s">
        <v>34</v>
      </c>
      <c r="B2" s="231">
        <v>66.057891999999995</v>
      </c>
      <c r="C2" s="232">
        <v>3.9</v>
      </c>
      <c r="D2" s="274"/>
    </row>
    <row r="3" spans="1:8" x14ac:dyDescent="0.25">
      <c r="A3" s="128" t="s">
        <v>35</v>
      </c>
      <c r="B3" s="234">
        <v>94.091376999999994</v>
      </c>
      <c r="C3" s="235">
        <v>4.5</v>
      </c>
      <c r="D3" s="274"/>
    </row>
    <row r="4" spans="1:8" x14ac:dyDescent="0.25">
      <c r="A4" s="125" t="s">
        <v>36</v>
      </c>
      <c r="B4" s="231">
        <v>92.470955000000004</v>
      </c>
      <c r="C4" s="232">
        <v>5.2</v>
      </c>
      <c r="D4" s="274"/>
      <c r="E4" t="s">
        <v>73</v>
      </c>
    </row>
    <row r="5" spans="1:8" x14ac:dyDescent="0.25">
      <c r="A5" s="128" t="s">
        <v>37</v>
      </c>
      <c r="B5" s="234">
        <v>76.387259999999998</v>
      </c>
      <c r="C5" s="235">
        <v>4.5</v>
      </c>
      <c r="D5" s="274"/>
      <c r="E5" s="9" t="s">
        <v>191</v>
      </c>
      <c r="F5" s="3" t="s">
        <v>164</v>
      </c>
      <c r="G5" t="s">
        <v>192</v>
      </c>
    </row>
    <row r="6" spans="1:8" x14ac:dyDescent="0.25">
      <c r="A6" s="125" t="s">
        <v>38</v>
      </c>
      <c r="B6" s="231">
        <v>62.581775999999998</v>
      </c>
      <c r="C6" s="232">
        <v>4</v>
      </c>
      <c r="D6" s="274"/>
      <c r="E6" s="9" t="s">
        <v>277</v>
      </c>
      <c r="F6" s="3" t="s">
        <v>164</v>
      </c>
      <c r="G6" t="s">
        <v>278</v>
      </c>
      <c r="H6" s="4"/>
    </row>
    <row r="7" spans="1:8" x14ac:dyDescent="0.25">
      <c r="A7" s="128" t="s">
        <v>39</v>
      </c>
      <c r="B7" s="234">
        <v>86.966660000000005</v>
      </c>
      <c r="C7" s="235">
        <v>3.2</v>
      </c>
      <c r="D7" s="275"/>
      <c r="E7" s="172"/>
    </row>
    <row r="8" spans="1:8" x14ac:dyDescent="0.25">
      <c r="A8" s="125" t="s">
        <v>1</v>
      </c>
      <c r="B8" s="231">
        <v>98.033134000000004</v>
      </c>
      <c r="C8" s="232">
        <v>5.4</v>
      </c>
      <c r="D8" s="274"/>
    </row>
    <row r="9" spans="1:8" x14ac:dyDescent="0.25">
      <c r="A9" s="128" t="s">
        <v>40</v>
      </c>
      <c r="B9" s="234">
        <v>87.575469999999996</v>
      </c>
      <c r="C9" s="235">
        <v>3.8</v>
      </c>
      <c r="D9" s="274"/>
    </row>
    <row r="10" spans="1:8" x14ac:dyDescent="0.25">
      <c r="A10" s="125" t="s">
        <v>41</v>
      </c>
      <c r="B10" s="231">
        <v>96.927909999999997</v>
      </c>
      <c r="C10" s="232">
        <v>5</v>
      </c>
      <c r="D10" s="274"/>
    </row>
    <row r="11" spans="1:8" x14ac:dyDescent="0.25">
      <c r="A11" s="128" t="s">
        <v>42</v>
      </c>
      <c r="B11" s="234">
        <v>86.878365000000002</v>
      </c>
      <c r="C11" s="235">
        <v>4.5</v>
      </c>
      <c r="D11" s="274"/>
    </row>
    <row r="12" spans="1:8" x14ac:dyDescent="0.25">
      <c r="A12" s="125" t="s">
        <v>43</v>
      </c>
      <c r="B12" s="231">
        <v>85.951790000000003</v>
      </c>
      <c r="C12" s="232">
        <v>3.6</v>
      </c>
      <c r="D12" s="274"/>
    </row>
    <row r="13" spans="1:8" x14ac:dyDescent="0.25">
      <c r="A13" s="128" t="s">
        <v>44</v>
      </c>
      <c r="B13" s="234" t="s">
        <v>66</v>
      </c>
      <c r="C13" s="235">
        <v>3.1</v>
      </c>
      <c r="D13" s="274"/>
    </row>
    <row r="14" spans="1:8" x14ac:dyDescent="0.25">
      <c r="A14" s="125" t="s">
        <v>45</v>
      </c>
      <c r="B14" s="231">
        <v>84.863677999999993</v>
      </c>
      <c r="C14" s="232">
        <v>3.3</v>
      </c>
      <c r="D14" s="274"/>
    </row>
    <row r="15" spans="1:8" x14ac:dyDescent="0.25">
      <c r="A15" s="128" t="s">
        <v>46</v>
      </c>
      <c r="B15" s="234">
        <v>95.014999000000003</v>
      </c>
      <c r="C15" s="235">
        <v>5.5</v>
      </c>
      <c r="D15" s="274"/>
    </row>
    <row r="16" spans="1:8" x14ac:dyDescent="0.25">
      <c r="A16" s="125" t="s">
        <v>47</v>
      </c>
      <c r="B16" s="231">
        <v>83.275786999999994</v>
      </c>
      <c r="C16" s="232">
        <v>2.8</v>
      </c>
      <c r="D16" s="274"/>
    </row>
    <row r="17" spans="1:4" x14ac:dyDescent="0.25">
      <c r="A17" s="128" t="s">
        <v>48</v>
      </c>
      <c r="B17" s="234">
        <v>80.670235000000005</v>
      </c>
      <c r="C17" s="235">
        <v>5</v>
      </c>
      <c r="D17" s="274"/>
    </row>
    <row r="18" spans="1:4" x14ac:dyDescent="0.25">
      <c r="A18" s="125" t="s">
        <v>49</v>
      </c>
      <c r="B18" s="231">
        <v>86.322051999999999</v>
      </c>
      <c r="C18" s="232">
        <v>3.3</v>
      </c>
      <c r="D18" s="274"/>
    </row>
    <row r="19" spans="1:4" x14ac:dyDescent="0.25">
      <c r="A19" s="128" t="s">
        <v>50</v>
      </c>
      <c r="B19" s="234">
        <v>71.343177999999995</v>
      </c>
      <c r="C19" s="235">
        <v>2.9</v>
      </c>
      <c r="D19" s="274"/>
    </row>
    <row r="20" spans="1:4" x14ac:dyDescent="0.25">
      <c r="A20" s="125" t="s">
        <v>51</v>
      </c>
      <c r="B20" s="231">
        <v>72.085327000000007</v>
      </c>
      <c r="C20" s="232">
        <v>3.6</v>
      </c>
      <c r="D20" s="274"/>
    </row>
    <row r="21" spans="1:4" x14ac:dyDescent="0.25">
      <c r="A21" s="128" t="s">
        <v>53</v>
      </c>
      <c r="B21" s="234">
        <v>85.647186000000005</v>
      </c>
      <c r="C21" s="235">
        <v>2.9</v>
      </c>
      <c r="D21" s="274"/>
    </row>
    <row r="22" spans="1:4" x14ac:dyDescent="0.25">
      <c r="A22" s="125" t="s">
        <v>52</v>
      </c>
      <c r="B22" s="231">
        <v>85.371902000000006</v>
      </c>
      <c r="C22" s="232">
        <v>3.4</v>
      </c>
      <c r="D22" s="274"/>
    </row>
    <row r="23" spans="1:4" x14ac:dyDescent="0.25">
      <c r="A23" s="128" t="s">
        <v>54</v>
      </c>
      <c r="B23" s="234">
        <v>93.645026999999999</v>
      </c>
      <c r="C23" s="235">
        <v>3</v>
      </c>
      <c r="D23" s="274"/>
    </row>
    <row r="24" spans="1:4" x14ac:dyDescent="0.25">
      <c r="A24" s="125" t="s">
        <v>55</v>
      </c>
      <c r="B24" s="231">
        <v>83.503296000000006</v>
      </c>
      <c r="C24" s="232">
        <v>3.7</v>
      </c>
      <c r="D24" s="274"/>
    </row>
    <row r="25" spans="1:4" x14ac:dyDescent="0.25">
      <c r="A25" s="128" t="s">
        <v>56</v>
      </c>
      <c r="B25" s="234">
        <v>80.492928000000006</v>
      </c>
      <c r="C25" s="235">
        <v>4.2</v>
      </c>
      <c r="D25" s="274"/>
    </row>
    <row r="26" spans="1:4" x14ac:dyDescent="0.25">
      <c r="A26" s="125" t="s">
        <v>57</v>
      </c>
      <c r="B26" s="231">
        <v>74.109984999999995</v>
      </c>
      <c r="C26" s="232">
        <v>4.7</v>
      </c>
      <c r="D26" s="274"/>
    </row>
    <row r="27" spans="1:4" x14ac:dyDescent="0.25">
      <c r="A27" s="128" t="s">
        <v>8</v>
      </c>
      <c r="B27" s="234">
        <v>97.145813000000004</v>
      </c>
      <c r="C27" s="235">
        <v>6.4</v>
      </c>
      <c r="D27" s="274"/>
    </row>
    <row r="28" spans="1:4" x14ac:dyDescent="0.25">
      <c r="A28" s="125" t="s">
        <v>58</v>
      </c>
      <c r="B28" s="231">
        <v>86.507698000000005</v>
      </c>
      <c r="C28" s="232">
        <v>3.7</v>
      </c>
      <c r="D28" s="274"/>
    </row>
    <row r="29" spans="1:4" x14ac:dyDescent="0.25">
      <c r="A29" s="128" t="s">
        <v>59</v>
      </c>
      <c r="B29" s="234">
        <v>82.229050000000001</v>
      </c>
      <c r="C29" s="235">
        <v>4.2</v>
      </c>
      <c r="D29" s="274"/>
    </row>
    <row r="30" spans="1:4" x14ac:dyDescent="0.25">
      <c r="A30" s="125" t="s">
        <v>60</v>
      </c>
      <c r="B30" s="231">
        <v>85.659225000000006</v>
      </c>
      <c r="C30" s="232">
        <v>3.1</v>
      </c>
      <c r="D30" s="274"/>
    </row>
    <row r="31" spans="1:4" x14ac:dyDescent="0.25">
      <c r="A31" s="128" t="s">
        <v>61</v>
      </c>
      <c r="B31" s="234">
        <v>88.596321000000003</v>
      </c>
      <c r="C31" s="235">
        <v>3.8</v>
      </c>
      <c r="D31" s="274"/>
    </row>
    <row r="32" spans="1:4" x14ac:dyDescent="0.25">
      <c r="A32" s="125" t="s">
        <v>62</v>
      </c>
      <c r="B32" s="231">
        <v>80.729500000000002</v>
      </c>
      <c r="C32" s="232">
        <v>3.5</v>
      </c>
      <c r="D32" s="274"/>
    </row>
    <row r="33" spans="1:4" x14ac:dyDescent="0.25">
      <c r="A33" s="128" t="s">
        <v>9</v>
      </c>
      <c r="B33" s="234">
        <v>95.386200000000002</v>
      </c>
      <c r="C33" s="235">
        <v>5.2</v>
      </c>
      <c r="D33" s="274"/>
    </row>
    <row r="34" spans="1:4" x14ac:dyDescent="0.25">
      <c r="A34" s="125" t="s">
        <v>63</v>
      </c>
      <c r="B34" s="231" t="s">
        <v>66</v>
      </c>
      <c r="C34" s="232">
        <v>4.5</v>
      </c>
      <c r="D34" s="274"/>
    </row>
    <row r="35" spans="1:4" x14ac:dyDescent="0.25">
      <c r="A35" s="128" t="s">
        <v>64</v>
      </c>
      <c r="B35" s="234">
        <v>75.307548999999995</v>
      </c>
      <c r="C35" s="235">
        <v>3.8</v>
      </c>
      <c r="D35" s="274"/>
    </row>
    <row r="36" spans="1:4" x14ac:dyDescent="0.25">
      <c r="A36" s="125" t="s">
        <v>65</v>
      </c>
      <c r="B36" s="231">
        <v>65.958160000000007</v>
      </c>
      <c r="C36" s="232">
        <v>4.0999999999999996</v>
      </c>
      <c r="D36" s="274"/>
    </row>
    <row r="37" spans="1:4" x14ac:dyDescent="0.25">
      <c r="A37" s="128" t="s">
        <v>2</v>
      </c>
      <c r="B37" s="234">
        <v>67.685951000000003</v>
      </c>
      <c r="C37" s="235">
        <v>4.2</v>
      </c>
      <c r="D37" s="274"/>
    </row>
  </sheetData>
  <hyperlinks>
    <hyperlink ref="A12" r:id="rId1" display="http://localhost/OECDStat_Metadata/ShowMetadata.ashx?Dataset=BLI&amp;Coords=[LOCATION].[DEU]&amp;ShowOnWeb=true&amp;Lang=en"/>
    <hyperlink ref="F5" r:id="rId2"/>
  </hyperlinks>
  <pageMargins left="0.7" right="0.7" top="0.75" bottom="0.75" header="0.3" footer="0.3"/>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workbookViewId="0">
      <pane xSplit="1" topLeftCell="D1" activePane="topRight" state="frozen"/>
      <selection pane="topRight" activeCell="J32" sqref="J32"/>
    </sheetView>
  </sheetViews>
  <sheetFormatPr defaultRowHeight="15" x14ac:dyDescent="0.25"/>
  <cols>
    <col min="1" max="1" width="17.5703125" customWidth="1"/>
    <col min="2" max="10" width="20.5703125" customWidth="1"/>
    <col min="12" max="12" width="20.5703125" customWidth="1"/>
    <col min="13" max="13" width="60.5703125" customWidth="1"/>
  </cols>
  <sheetData>
    <row r="1" spans="1:13" ht="60" x14ac:dyDescent="0.25">
      <c r="A1" s="135" t="s">
        <v>33</v>
      </c>
      <c r="B1" s="123" t="s">
        <v>149</v>
      </c>
      <c r="C1" s="123" t="s">
        <v>150</v>
      </c>
      <c r="D1" s="123" t="s">
        <v>151</v>
      </c>
      <c r="E1" s="123" t="s">
        <v>153</v>
      </c>
      <c r="F1" s="123" t="s">
        <v>154</v>
      </c>
      <c r="G1" s="123" t="s">
        <v>155</v>
      </c>
      <c r="H1" s="123" t="s">
        <v>152</v>
      </c>
      <c r="I1" s="123" t="s">
        <v>156</v>
      </c>
      <c r="J1" s="124" t="s">
        <v>157</v>
      </c>
    </row>
    <row r="2" spans="1:13" x14ac:dyDescent="0.25">
      <c r="A2" s="125" t="s">
        <v>34</v>
      </c>
      <c r="B2" s="165" t="s">
        <v>66</v>
      </c>
      <c r="C2" s="126">
        <v>14.7</v>
      </c>
      <c r="D2" s="165" t="s">
        <v>66</v>
      </c>
      <c r="E2" s="166">
        <v>14.7</v>
      </c>
      <c r="F2" s="126">
        <v>14.6</v>
      </c>
      <c r="G2" s="126" t="s">
        <v>66</v>
      </c>
      <c r="H2" s="126">
        <v>13.7</v>
      </c>
      <c r="I2" s="166">
        <f>_xlfn.AGGREGATE(1,6,F2:H2)</f>
        <v>14.149999999999999</v>
      </c>
      <c r="J2" s="167">
        <v>14.7</v>
      </c>
    </row>
    <row r="3" spans="1:13" x14ac:dyDescent="0.25">
      <c r="A3" s="128" t="s">
        <v>35</v>
      </c>
      <c r="B3" s="129">
        <v>26.9</v>
      </c>
      <c r="C3" s="129">
        <v>26.7</v>
      </c>
      <c r="D3" s="129">
        <v>26.3</v>
      </c>
      <c r="E3" s="168">
        <v>26.633333333333329</v>
      </c>
      <c r="F3" s="129" t="s">
        <v>66</v>
      </c>
      <c r="G3" s="129" t="s">
        <v>66</v>
      </c>
      <c r="H3" s="129" t="s">
        <v>66</v>
      </c>
      <c r="I3" s="168" t="s">
        <v>66</v>
      </c>
      <c r="J3" s="169">
        <v>26.633333333333329</v>
      </c>
    </row>
    <row r="4" spans="1:13" x14ac:dyDescent="0.25">
      <c r="A4" s="125" t="s">
        <v>36</v>
      </c>
      <c r="B4" s="126">
        <v>52.8</v>
      </c>
      <c r="C4" s="126">
        <v>51.9</v>
      </c>
      <c r="D4" s="126">
        <v>50.3</v>
      </c>
      <c r="E4" s="166">
        <v>51.666666666666664</v>
      </c>
      <c r="F4" s="126" t="s">
        <v>66</v>
      </c>
      <c r="G4" s="126" t="s">
        <v>66</v>
      </c>
      <c r="H4" s="126" t="s">
        <v>66</v>
      </c>
      <c r="I4" s="166" t="s">
        <v>66</v>
      </c>
      <c r="J4" s="167">
        <v>51.666666666666664</v>
      </c>
      <c r="L4" t="s">
        <v>73</v>
      </c>
    </row>
    <row r="5" spans="1:13" x14ac:dyDescent="0.25">
      <c r="A5" s="128" t="s">
        <v>37</v>
      </c>
      <c r="B5" s="129" t="s">
        <v>66</v>
      </c>
      <c r="C5" s="129" t="s">
        <v>66</v>
      </c>
      <c r="D5" s="129" t="s">
        <v>66</v>
      </c>
      <c r="E5" s="168" t="s">
        <v>66</v>
      </c>
      <c r="F5" s="129">
        <v>26.3</v>
      </c>
      <c r="G5" s="129">
        <v>26.3</v>
      </c>
      <c r="H5" s="129">
        <v>25.9</v>
      </c>
      <c r="I5" s="168">
        <f>_xlfn.AGGREGATE(1,6,F5:H5)</f>
        <v>26.166666666666668</v>
      </c>
      <c r="J5" s="169">
        <v>26.166666666666668</v>
      </c>
      <c r="L5" s="9" t="s">
        <v>158</v>
      </c>
      <c r="M5" s="3" t="s">
        <v>12</v>
      </c>
    </row>
    <row r="6" spans="1:13" x14ac:dyDescent="0.25">
      <c r="A6" s="125" t="s">
        <v>38</v>
      </c>
      <c r="B6" s="126">
        <v>17.7</v>
      </c>
      <c r="C6" s="126" t="s">
        <v>66</v>
      </c>
      <c r="D6" s="126" t="s">
        <v>66</v>
      </c>
      <c r="E6" s="166">
        <v>17.7</v>
      </c>
      <c r="F6" s="126" t="s">
        <v>66</v>
      </c>
      <c r="G6" s="126" t="s">
        <v>66</v>
      </c>
      <c r="H6" s="126" t="s">
        <v>66</v>
      </c>
      <c r="I6" s="166" t="s">
        <v>66</v>
      </c>
      <c r="J6" s="167">
        <v>17.7</v>
      </c>
    </row>
    <row r="7" spans="1:13" x14ac:dyDescent="0.25">
      <c r="A7" s="128" t="s">
        <v>39</v>
      </c>
      <c r="B7" s="129">
        <v>12</v>
      </c>
      <c r="C7" s="129">
        <v>11.7</v>
      </c>
      <c r="D7" s="129">
        <v>11.5</v>
      </c>
      <c r="E7" s="168">
        <v>11.733333333333334</v>
      </c>
      <c r="F7" s="129" t="s">
        <v>66</v>
      </c>
      <c r="G7" s="129" t="s">
        <v>66</v>
      </c>
      <c r="H7" s="129" t="s">
        <v>66</v>
      </c>
      <c r="I7" s="168" t="s">
        <v>66</v>
      </c>
      <c r="J7" s="169">
        <v>11.733333333333334</v>
      </c>
    </row>
    <row r="8" spans="1:13" x14ac:dyDescent="0.25">
      <c r="A8" s="125" t="s">
        <v>1</v>
      </c>
      <c r="B8" s="126">
        <v>65.5</v>
      </c>
      <c r="C8" s="126">
        <v>66.099999999999994</v>
      </c>
      <c r="D8" s="126">
        <v>66.5</v>
      </c>
      <c r="E8" s="166">
        <v>66.033333333333331</v>
      </c>
      <c r="F8" s="126" t="s">
        <v>66</v>
      </c>
      <c r="G8" s="126" t="s">
        <v>66</v>
      </c>
      <c r="H8" s="126" t="s">
        <v>66</v>
      </c>
      <c r="I8" s="166" t="s">
        <v>66</v>
      </c>
      <c r="J8" s="167">
        <v>66.033333333333331</v>
      </c>
    </row>
    <row r="9" spans="1:13" x14ac:dyDescent="0.25">
      <c r="A9" s="128" t="s">
        <v>40</v>
      </c>
      <c r="B9" s="129">
        <v>4.4000000000000004</v>
      </c>
      <c r="C9" s="129">
        <v>4.3</v>
      </c>
      <c r="D9" s="129">
        <v>4.3</v>
      </c>
      <c r="E9" s="168">
        <v>4.333333333333333</v>
      </c>
      <c r="F9" s="129">
        <v>5</v>
      </c>
      <c r="G9" s="129">
        <v>4.7</v>
      </c>
      <c r="H9" s="129" t="s">
        <v>66</v>
      </c>
      <c r="I9" s="168">
        <f>_xlfn.AGGREGATE(1,6,F9:H9)</f>
        <v>4.8499999999999996</v>
      </c>
      <c r="J9" s="169">
        <v>4.333333333333333</v>
      </c>
    </row>
    <row r="10" spans="1:13" x14ac:dyDescent="0.25">
      <c r="A10" s="125" t="s">
        <v>41</v>
      </c>
      <c r="B10" s="126">
        <v>64.900000000000006</v>
      </c>
      <c r="C10" s="126">
        <v>62.2</v>
      </c>
      <c r="D10" s="126">
        <v>60.3</v>
      </c>
      <c r="E10" s="166">
        <v>62.466666666666669</v>
      </c>
      <c r="F10" s="126">
        <v>60.3</v>
      </c>
      <c r="G10" s="126">
        <v>58.1</v>
      </c>
      <c r="H10" s="126" t="s">
        <v>66</v>
      </c>
      <c r="I10" s="166">
        <f>_xlfn.AGGREGATE(1,6,F10:H10)</f>
        <v>59.2</v>
      </c>
      <c r="J10" s="167">
        <v>62.466666666666669</v>
      </c>
    </row>
    <row r="11" spans="1:13" x14ac:dyDescent="0.25">
      <c r="A11" s="128" t="s">
        <v>42</v>
      </c>
      <c r="B11" s="129">
        <v>9</v>
      </c>
      <c r="C11" s="129">
        <v>8.9</v>
      </c>
      <c r="D11" s="129">
        <v>8.8000000000000007</v>
      </c>
      <c r="E11" s="168">
        <v>8.9</v>
      </c>
      <c r="F11" s="129">
        <v>10.8</v>
      </c>
      <c r="G11" s="129" t="s">
        <v>66</v>
      </c>
      <c r="H11" s="129" t="s">
        <v>66</v>
      </c>
      <c r="I11" s="168">
        <f>_xlfn.AGGREGATE(1,6,F11:H11)</f>
        <v>10.8</v>
      </c>
      <c r="J11" s="169">
        <v>8.9</v>
      </c>
    </row>
    <row r="12" spans="1:13" x14ac:dyDescent="0.25">
      <c r="A12" s="161" t="s">
        <v>43</v>
      </c>
      <c r="B12" s="126">
        <v>17</v>
      </c>
      <c r="C12" s="126">
        <v>16.7</v>
      </c>
      <c r="D12" s="126">
        <v>16.5</v>
      </c>
      <c r="E12" s="166">
        <v>16.733333333333334</v>
      </c>
      <c r="F12" s="126" t="s">
        <v>66</v>
      </c>
      <c r="G12" s="126" t="s">
        <v>66</v>
      </c>
      <c r="H12" s="126" t="s">
        <v>66</v>
      </c>
      <c r="I12" s="166" t="s">
        <v>66</v>
      </c>
      <c r="J12" s="167">
        <v>16.733333333333334</v>
      </c>
    </row>
    <row r="13" spans="1:13" x14ac:dyDescent="0.25">
      <c r="A13" s="128" t="s">
        <v>44</v>
      </c>
      <c r="B13" s="129">
        <v>20.2</v>
      </c>
      <c r="C13" s="129" t="s">
        <v>66</v>
      </c>
      <c r="D13" s="129" t="s">
        <v>66</v>
      </c>
      <c r="E13" s="168">
        <v>20.2</v>
      </c>
      <c r="F13" s="129" t="s">
        <v>66</v>
      </c>
      <c r="G13" s="129" t="s">
        <v>66</v>
      </c>
      <c r="H13" s="129" t="s">
        <v>66</v>
      </c>
      <c r="I13" s="168" t="s">
        <v>66</v>
      </c>
      <c r="J13" s="169">
        <v>20.2</v>
      </c>
    </row>
    <row r="14" spans="1:13" x14ac:dyDescent="0.25">
      <c r="A14" s="125" t="s">
        <v>45</v>
      </c>
      <c r="B14" s="126">
        <v>8.5</v>
      </c>
      <c r="C14" s="126">
        <v>8.1</v>
      </c>
      <c r="D14" s="126">
        <v>7.9</v>
      </c>
      <c r="E14" s="166">
        <v>8.1666666666666661</v>
      </c>
      <c r="F14" s="126" t="s">
        <v>66</v>
      </c>
      <c r="G14" s="126" t="s">
        <v>66</v>
      </c>
      <c r="H14" s="126" t="s">
        <v>66</v>
      </c>
      <c r="I14" s="166" t="s">
        <v>66</v>
      </c>
      <c r="J14" s="167">
        <v>8.1666666666666661</v>
      </c>
    </row>
    <row r="15" spans="1:13" x14ac:dyDescent="0.25">
      <c r="A15" s="128" t="s">
        <v>46</v>
      </c>
      <c r="B15" s="129">
        <v>89.8</v>
      </c>
      <c r="C15" s="129" t="s">
        <v>66</v>
      </c>
      <c r="D15" s="129">
        <v>91.8</v>
      </c>
      <c r="E15" s="168">
        <v>90.8</v>
      </c>
      <c r="F15" s="129">
        <v>90.4</v>
      </c>
      <c r="G15" s="129">
        <v>91</v>
      </c>
      <c r="H15" s="129">
        <v>90.7</v>
      </c>
      <c r="I15" s="168">
        <f>_xlfn.AGGREGATE(1,6,F15:H15)</f>
        <v>90.7</v>
      </c>
      <c r="J15" s="169">
        <v>90.8</v>
      </c>
    </row>
    <row r="16" spans="1:13" x14ac:dyDescent="0.25">
      <c r="A16" s="125" t="s">
        <v>47</v>
      </c>
      <c r="B16" s="126">
        <v>25.6</v>
      </c>
      <c r="C16" s="126">
        <v>24.5</v>
      </c>
      <c r="D16" s="126" t="s">
        <v>66</v>
      </c>
      <c r="E16" s="166">
        <v>25.05</v>
      </c>
      <c r="F16" s="126">
        <v>23.4</v>
      </c>
      <c r="G16" s="126">
        <v>24.3</v>
      </c>
      <c r="H16" s="126">
        <v>24.1</v>
      </c>
      <c r="I16" s="166">
        <f>_xlfn.AGGREGATE(1,6,F16:H16)</f>
        <v>23.933333333333337</v>
      </c>
      <c r="J16" s="167">
        <v>25.05</v>
      </c>
    </row>
    <row r="17" spans="1:10" x14ac:dyDescent="0.25">
      <c r="A17" s="162" t="s">
        <v>48</v>
      </c>
      <c r="B17" s="129" t="s">
        <v>66</v>
      </c>
      <c r="C17" s="129">
        <v>25</v>
      </c>
      <c r="D17" s="129" t="s">
        <v>66</v>
      </c>
      <c r="E17" s="168">
        <v>25</v>
      </c>
      <c r="F17" s="129" t="s">
        <v>66</v>
      </c>
      <c r="G17" s="129" t="s">
        <v>66</v>
      </c>
      <c r="H17" s="129" t="s">
        <v>66</v>
      </c>
      <c r="I17" s="168" t="s">
        <v>66</v>
      </c>
      <c r="J17" s="169">
        <v>25</v>
      </c>
    </row>
    <row r="18" spans="1:10" x14ac:dyDescent="0.25">
      <c r="A18" s="125" t="s">
        <v>49</v>
      </c>
      <c r="B18" s="126">
        <v>34.4</v>
      </c>
      <c r="C18" s="126">
        <v>34.299999999999997</v>
      </c>
      <c r="D18" s="126">
        <v>34.4</v>
      </c>
      <c r="E18" s="166">
        <v>34.366666666666667</v>
      </c>
      <c r="F18" s="126" t="s">
        <v>66</v>
      </c>
      <c r="G18" s="126" t="s">
        <v>66</v>
      </c>
      <c r="H18" s="126" t="s">
        <v>66</v>
      </c>
      <c r="I18" s="166" t="s">
        <v>66</v>
      </c>
      <c r="J18" s="167">
        <v>34.366666666666667</v>
      </c>
    </row>
    <row r="19" spans="1:10" x14ac:dyDescent="0.25">
      <c r="A19" s="128" t="s">
        <v>50</v>
      </c>
      <c r="B19" s="129">
        <v>17.3</v>
      </c>
      <c r="C19" s="129">
        <v>17.100000000000001</v>
      </c>
      <c r="D19" s="129">
        <v>17</v>
      </c>
      <c r="E19" s="168">
        <v>17.133333333333336</v>
      </c>
      <c r="F19" s="129" t="s">
        <v>66</v>
      </c>
      <c r="G19" s="129" t="s">
        <v>66</v>
      </c>
      <c r="H19" s="129" t="s">
        <v>66</v>
      </c>
      <c r="I19" s="168" t="s">
        <v>66</v>
      </c>
      <c r="J19" s="169">
        <v>17.133333333333336</v>
      </c>
    </row>
    <row r="20" spans="1:10" x14ac:dyDescent="0.25">
      <c r="A20" s="125" t="s">
        <v>51</v>
      </c>
      <c r="B20" s="126">
        <v>10</v>
      </c>
      <c r="C20" s="126">
        <v>10.5</v>
      </c>
      <c r="D20" s="126" t="s">
        <v>66</v>
      </c>
      <c r="E20" s="166">
        <v>10.25</v>
      </c>
      <c r="F20" s="126">
        <v>11.9</v>
      </c>
      <c r="G20" s="126">
        <v>12.4</v>
      </c>
      <c r="H20" s="126" t="s">
        <v>66</v>
      </c>
      <c r="I20" s="166">
        <f>_xlfn.AGGREGATE(1,6,F20:H20)</f>
        <v>12.15</v>
      </c>
      <c r="J20" s="167">
        <v>10.25</v>
      </c>
    </row>
    <row r="21" spans="1:10" x14ac:dyDescent="0.25">
      <c r="A21" s="128" t="s">
        <v>53</v>
      </c>
      <c r="B21" s="129">
        <v>12.3</v>
      </c>
      <c r="C21" s="129">
        <v>12.2</v>
      </c>
      <c r="D21" s="129">
        <v>11.9</v>
      </c>
      <c r="E21" s="168">
        <v>12.133333333333333</v>
      </c>
      <c r="F21" s="129" t="s">
        <v>66</v>
      </c>
      <c r="G21" s="129" t="s">
        <v>66</v>
      </c>
      <c r="H21" s="129" t="s">
        <v>66</v>
      </c>
      <c r="I21" s="168" t="s">
        <v>66</v>
      </c>
      <c r="J21" s="169">
        <v>12.133333333333333</v>
      </c>
    </row>
    <row r="22" spans="1:10" x14ac:dyDescent="0.25">
      <c r="A22" s="125" t="s">
        <v>52</v>
      </c>
      <c r="B22" s="126">
        <v>7.7</v>
      </c>
      <c r="C22" s="126">
        <v>7.7</v>
      </c>
      <c r="D22" s="126">
        <v>7.1</v>
      </c>
      <c r="E22" s="166">
        <v>7.5</v>
      </c>
      <c r="F22" s="126" t="s">
        <v>66</v>
      </c>
      <c r="G22" s="126" t="s">
        <v>66</v>
      </c>
      <c r="H22" s="126" t="s">
        <v>66</v>
      </c>
      <c r="I22" s="166" t="s">
        <v>66</v>
      </c>
      <c r="J22" s="167">
        <v>7.5</v>
      </c>
    </row>
    <row r="23" spans="1:10" x14ac:dyDescent="0.25">
      <c r="A23" s="128" t="s">
        <v>54</v>
      </c>
      <c r="B23" s="129">
        <v>32.299999999999997</v>
      </c>
      <c r="C23" s="129">
        <v>32.1</v>
      </c>
      <c r="D23" s="129">
        <v>31.8</v>
      </c>
      <c r="E23" s="168">
        <v>32.06666666666667</v>
      </c>
      <c r="F23" s="129" t="s">
        <v>66</v>
      </c>
      <c r="G23" s="129" t="s">
        <v>66</v>
      </c>
      <c r="H23" s="129" t="s">
        <v>66</v>
      </c>
      <c r="I23" s="168" t="s">
        <v>66</v>
      </c>
      <c r="J23" s="169">
        <v>32.06666666666667</v>
      </c>
    </row>
    <row r="24" spans="1:10" x14ac:dyDescent="0.25">
      <c r="A24" s="125" t="s">
        <v>55</v>
      </c>
      <c r="B24" s="126" t="s">
        <v>66</v>
      </c>
      <c r="C24" s="126" t="s">
        <v>66</v>
      </c>
      <c r="D24" s="126" t="s">
        <v>66</v>
      </c>
      <c r="E24" s="166" t="s">
        <v>66</v>
      </c>
      <c r="F24" s="126">
        <v>12.7</v>
      </c>
      <c r="G24" s="126">
        <v>12.5</v>
      </c>
      <c r="H24" s="126">
        <v>12</v>
      </c>
      <c r="I24" s="166">
        <f>_xlfn.AGGREGATE(1,6,F24:H24)</f>
        <v>12.4</v>
      </c>
      <c r="J24" s="167">
        <v>12.4</v>
      </c>
    </row>
    <row r="25" spans="1:10" x14ac:dyDescent="0.25">
      <c r="A25" s="128" t="s">
        <v>56</v>
      </c>
      <c r="B25" s="129">
        <v>17.3</v>
      </c>
      <c r="C25" s="129">
        <v>16.8</v>
      </c>
      <c r="D25" s="129">
        <v>16.399999999999999</v>
      </c>
      <c r="E25" s="168">
        <v>16.833333333333332</v>
      </c>
      <c r="F25" s="129" t="s">
        <v>66</v>
      </c>
      <c r="G25" s="129" t="s">
        <v>66</v>
      </c>
      <c r="H25" s="129" t="s">
        <v>66</v>
      </c>
      <c r="I25" s="168" t="s">
        <v>66</v>
      </c>
      <c r="J25" s="169">
        <v>16.833333333333332</v>
      </c>
    </row>
    <row r="26" spans="1:10" x14ac:dyDescent="0.25">
      <c r="A26" s="125" t="s">
        <v>57</v>
      </c>
      <c r="B26" s="126">
        <v>17.7</v>
      </c>
      <c r="C26" s="126">
        <v>17.3</v>
      </c>
      <c r="D26" s="126" t="s">
        <v>66</v>
      </c>
      <c r="E26" s="166">
        <v>17.5</v>
      </c>
      <c r="F26" s="126">
        <v>18.3</v>
      </c>
      <c r="G26" s="126">
        <v>18.7</v>
      </c>
      <c r="H26" s="126">
        <v>18.8</v>
      </c>
      <c r="I26" s="166">
        <f>_xlfn.AGGREGATE(1,6,F26:H26)</f>
        <v>18.599999999999998</v>
      </c>
      <c r="J26" s="167">
        <v>17.5</v>
      </c>
    </row>
    <row r="27" spans="1:10" x14ac:dyDescent="0.25">
      <c r="A27" s="128" t="s">
        <v>8</v>
      </c>
      <c r="B27" s="129">
        <v>49.3</v>
      </c>
      <c r="C27" s="129">
        <v>49.3</v>
      </c>
      <c r="D27" s="129">
        <v>49.2</v>
      </c>
      <c r="E27" s="168">
        <v>49.266666666666673</v>
      </c>
      <c r="F27" s="129">
        <v>52</v>
      </c>
      <c r="G27" s="129">
        <v>51.3</v>
      </c>
      <c r="H27" s="129" t="s">
        <v>66</v>
      </c>
      <c r="I27" s="168">
        <f>_xlfn.AGGREGATE(1,6,F27:H27)</f>
        <v>51.65</v>
      </c>
      <c r="J27" s="169">
        <v>49.266666666666673</v>
      </c>
    </row>
    <row r="28" spans="1:10" x14ac:dyDescent="0.25">
      <c r="A28" s="125" t="s">
        <v>58</v>
      </c>
      <c r="B28" s="126">
        <v>12.7</v>
      </c>
      <c r="C28" s="126" t="s">
        <v>66</v>
      </c>
      <c r="D28" s="126" t="s">
        <v>66</v>
      </c>
      <c r="E28" s="166">
        <v>12.7</v>
      </c>
      <c r="F28" s="126" t="s">
        <v>66</v>
      </c>
      <c r="G28" s="126" t="s">
        <v>66</v>
      </c>
      <c r="H28" s="126" t="s">
        <v>66</v>
      </c>
      <c r="I28" s="166" t="s">
        <v>66</v>
      </c>
      <c r="J28" s="167">
        <v>12.7</v>
      </c>
    </row>
    <row r="29" spans="1:10" x14ac:dyDescent="0.25">
      <c r="A29" s="128" t="s">
        <v>59</v>
      </c>
      <c r="B29" s="129">
        <v>15.3</v>
      </c>
      <c r="C29" s="129" t="s">
        <v>66</v>
      </c>
      <c r="D29" s="129" t="s">
        <v>66</v>
      </c>
      <c r="E29" s="168">
        <v>15.3</v>
      </c>
      <c r="F29" s="129" t="s">
        <v>66</v>
      </c>
      <c r="G29" s="129" t="s">
        <v>66</v>
      </c>
      <c r="H29" s="129" t="s">
        <v>66</v>
      </c>
      <c r="I29" s="168" t="s">
        <v>66</v>
      </c>
      <c r="J29" s="169">
        <v>15.3</v>
      </c>
    </row>
    <row r="30" spans="1:10" x14ac:dyDescent="0.25">
      <c r="A30" s="125" t="s">
        <v>60</v>
      </c>
      <c r="B30" s="126">
        <v>10.7</v>
      </c>
      <c r="C30" s="126" t="s">
        <v>66</v>
      </c>
      <c r="D30" s="126" t="s">
        <v>66</v>
      </c>
      <c r="E30" s="166">
        <v>10.7</v>
      </c>
      <c r="F30" s="126" t="s">
        <v>66</v>
      </c>
      <c r="G30" s="126" t="s">
        <v>66</v>
      </c>
      <c r="H30" s="126" t="s">
        <v>66</v>
      </c>
      <c r="I30" s="166" t="s">
        <v>66</v>
      </c>
      <c r="J30" s="167">
        <v>10.7</v>
      </c>
    </row>
    <row r="31" spans="1:10" x14ac:dyDescent="0.25">
      <c r="A31" s="128" t="s">
        <v>61</v>
      </c>
      <c r="B31" s="129">
        <v>20.399999999999999</v>
      </c>
      <c r="C31" s="129" t="s">
        <v>66</v>
      </c>
      <c r="D31" s="129" t="s">
        <v>66</v>
      </c>
      <c r="E31" s="168">
        <v>20.399999999999999</v>
      </c>
      <c r="F31" s="129" t="s">
        <v>66</v>
      </c>
      <c r="G31" s="129" t="s">
        <v>66</v>
      </c>
      <c r="H31" s="129" t="s">
        <v>66</v>
      </c>
      <c r="I31" s="168" t="s">
        <v>66</v>
      </c>
      <c r="J31" s="169">
        <v>20.399999999999999</v>
      </c>
    </row>
    <row r="32" spans="1:10" x14ac:dyDescent="0.25">
      <c r="A32" s="125" t="s">
        <v>62</v>
      </c>
      <c r="B32" s="126">
        <v>14.8</v>
      </c>
      <c r="C32" s="126">
        <v>14.2</v>
      </c>
      <c r="D32" s="126">
        <v>13.6</v>
      </c>
      <c r="E32" s="166">
        <v>14.200000000000001</v>
      </c>
      <c r="F32" s="126" t="s">
        <v>66</v>
      </c>
      <c r="G32" s="126" t="s">
        <v>66</v>
      </c>
      <c r="H32" s="126" t="s">
        <v>66</v>
      </c>
      <c r="I32" s="166" t="s">
        <v>66</v>
      </c>
      <c r="J32" s="167">
        <v>14.200000000000001</v>
      </c>
    </row>
    <row r="33" spans="1:10" x14ac:dyDescent="0.25">
      <c r="A33" s="128" t="s">
        <v>9</v>
      </c>
      <c r="B33" s="129">
        <v>66.900000000000006</v>
      </c>
      <c r="C33" s="129">
        <v>65.599999999999994</v>
      </c>
      <c r="D33" s="129" t="s">
        <v>66</v>
      </c>
      <c r="E33" s="168">
        <v>66.25</v>
      </c>
      <c r="F33" s="129">
        <v>66.7</v>
      </c>
      <c r="G33" s="129">
        <v>66.099999999999994</v>
      </c>
      <c r="H33" s="129">
        <v>64.900000000000006</v>
      </c>
      <c r="I33" s="168">
        <f>_xlfn.AGGREGATE(1,6,F33:H33)</f>
        <v>65.900000000000006</v>
      </c>
      <c r="J33" s="169">
        <v>66.25</v>
      </c>
    </row>
    <row r="34" spans="1:10" x14ac:dyDescent="0.25">
      <c r="A34" s="125" t="s">
        <v>63</v>
      </c>
      <c r="B34" s="126">
        <v>15.3</v>
      </c>
      <c r="C34" s="126">
        <v>14.9</v>
      </c>
      <c r="D34" s="126" t="s">
        <v>66</v>
      </c>
      <c r="E34" s="166">
        <v>15.100000000000001</v>
      </c>
      <c r="F34" s="126" t="s">
        <v>66</v>
      </c>
      <c r="G34" s="126" t="s">
        <v>66</v>
      </c>
      <c r="H34" s="126" t="s">
        <v>66</v>
      </c>
      <c r="I34" s="166" t="s">
        <v>66</v>
      </c>
      <c r="J34" s="167">
        <v>15.100000000000001</v>
      </c>
    </row>
    <row r="35" spans="1:10" x14ac:dyDescent="0.25">
      <c r="A35" s="128" t="s">
        <v>64</v>
      </c>
      <c r="B35" s="129">
        <v>8.1999999999999993</v>
      </c>
      <c r="C35" s="129">
        <v>8.6</v>
      </c>
      <c r="D35" s="129">
        <v>9.1999999999999993</v>
      </c>
      <c r="E35" s="168">
        <v>8.6666666666666661</v>
      </c>
      <c r="F35" s="129" t="s">
        <v>66</v>
      </c>
      <c r="G35" s="129" t="s">
        <v>66</v>
      </c>
      <c r="H35" s="129" t="s">
        <v>66</v>
      </c>
      <c r="I35" s="168" t="s">
        <v>66</v>
      </c>
      <c r="J35" s="169">
        <v>8.6666666666666661</v>
      </c>
    </row>
    <row r="36" spans="1:10" x14ac:dyDescent="0.25">
      <c r="A36" s="125" t="s">
        <v>65</v>
      </c>
      <c r="B36" s="126">
        <v>23.7</v>
      </c>
      <c r="C36" s="126">
        <v>23.2</v>
      </c>
      <c r="D36" s="126">
        <v>23.4</v>
      </c>
      <c r="E36" s="166">
        <v>23.433333333333334</v>
      </c>
      <c r="F36" s="126">
        <v>23.6</v>
      </c>
      <c r="G36" s="126">
        <v>23.3</v>
      </c>
      <c r="H36" s="126">
        <v>23.4</v>
      </c>
      <c r="I36" s="166">
        <f>_xlfn.AGGREGATE(1,6,F36:H36)</f>
        <v>23.433333333333337</v>
      </c>
      <c r="J36" s="167">
        <v>23.433333333333334</v>
      </c>
    </row>
    <row r="37" spans="1:10" x14ac:dyDescent="0.25">
      <c r="A37" s="133" t="s">
        <v>2</v>
      </c>
      <c r="B37" s="163" t="s">
        <v>66</v>
      </c>
      <c r="C37" s="163" t="s">
        <v>66</v>
      </c>
      <c r="D37" s="163" t="s">
        <v>66</v>
      </c>
      <c r="E37" s="164" t="s">
        <v>66</v>
      </c>
      <c r="F37" s="134">
        <v>10.3</v>
      </c>
      <c r="G37" s="134">
        <v>10.3</v>
      </c>
      <c r="H37" s="134">
        <v>10.1</v>
      </c>
      <c r="I37" s="164">
        <f>_xlfn.AGGREGATE(1,6,F37:H37)</f>
        <v>10.233333333333334</v>
      </c>
      <c r="J37" s="170">
        <v>10.233333333333334</v>
      </c>
    </row>
  </sheetData>
  <hyperlinks>
    <hyperlink ref="A12" r:id="rId1" display="http://stats.oecd.org/OECDStat_Metadata/ShowMetadata.ashx?Dataset=TUD&amp;Coords=[COU].[DEU]&amp;ShowOnWeb=true&amp;Lang=en"/>
    <hyperlink ref="A17" r:id="rId2" display="http://stats.oecd.org/OECDStat_Metadata/ShowMetadata.ashx?Dataset=TUD&amp;Coords=[COU].[ISR]&amp;ShowOnWeb=true&amp;Lang=en"/>
    <hyperlink ref="M5" r:id="rId3"/>
  </hyperlinks>
  <pageMargins left="0.7" right="0.7" top="0.75" bottom="0.75" header="0.3" footer="0.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3"/>
  <sheetViews>
    <sheetView showGridLines="0" topLeftCell="A7" zoomScale="130" zoomScaleNormal="130" workbookViewId="0"/>
  </sheetViews>
  <sheetFormatPr defaultRowHeight="15" x14ac:dyDescent="0.25"/>
  <cols>
    <col min="1" max="1" width="42.140625" customWidth="1"/>
    <col min="2" max="3" width="10" customWidth="1"/>
    <col min="4" max="4" width="0.85546875" customWidth="1"/>
    <col min="5" max="6" width="10" customWidth="1"/>
    <col min="7" max="7" width="0.42578125" customWidth="1"/>
    <col min="8" max="8" width="47.140625" customWidth="1"/>
  </cols>
  <sheetData>
    <row r="1" spans="1:8" ht="15" customHeight="1" x14ac:dyDescent="0.25"/>
    <row r="2" spans="1:8" ht="15" customHeight="1" x14ac:dyDescent="0.25">
      <c r="A2" s="196" t="s">
        <v>196</v>
      </c>
      <c r="B2" s="197"/>
      <c r="C2" s="197"/>
      <c r="D2" s="197"/>
      <c r="E2" s="197"/>
      <c r="F2" s="197"/>
      <c r="G2" s="197"/>
      <c r="H2" s="197"/>
    </row>
    <row r="3" spans="1:8" s="194" customFormat="1" ht="20.100000000000001" customHeight="1" x14ac:dyDescent="0.3">
      <c r="A3" s="217" t="s">
        <v>199</v>
      </c>
      <c r="B3" s="198"/>
      <c r="C3" s="198"/>
      <c r="D3" s="198"/>
      <c r="E3" s="198"/>
      <c r="F3" s="198"/>
      <c r="G3" s="198"/>
    </row>
    <row r="4" spans="1:8" s="221" customFormat="1" ht="3" customHeight="1" thickBot="1" x14ac:dyDescent="0.35">
      <c r="A4" s="220"/>
      <c r="B4" s="220"/>
      <c r="C4" s="220"/>
      <c r="D4" s="220"/>
      <c r="E4" s="220"/>
      <c r="F4" s="220"/>
      <c r="G4" s="220"/>
    </row>
    <row r="5" spans="1:8" s="221" customFormat="1" ht="3" customHeight="1" thickTop="1" x14ac:dyDescent="0.3">
      <c r="A5" s="218"/>
      <c r="B5" s="219"/>
      <c r="C5" s="219"/>
      <c r="D5" s="219"/>
      <c r="E5" s="219"/>
      <c r="F5" s="219"/>
      <c r="G5" s="219"/>
    </row>
    <row r="6" spans="1:8" ht="15" customHeight="1" x14ac:dyDescent="0.25">
      <c r="A6" s="198"/>
      <c r="B6" s="199" t="s">
        <v>1</v>
      </c>
      <c r="C6" s="199" t="s">
        <v>2</v>
      </c>
      <c r="D6" s="200"/>
      <c r="E6" s="199" t="s">
        <v>1</v>
      </c>
      <c r="F6" s="199" t="s">
        <v>2</v>
      </c>
      <c r="G6" s="199"/>
    </row>
    <row r="7" spans="1:8" ht="15" customHeight="1" x14ac:dyDescent="0.25">
      <c r="A7" s="202"/>
      <c r="B7" s="293" t="s">
        <v>197</v>
      </c>
      <c r="C7" s="294"/>
      <c r="D7" s="203"/>
      <c r="E7" s="293" t="s">
        <v>198</v>
      </c>
      <c r="F7" s="294"/>
      <c r="G7" s="236"/>
    </row>
    <row r="8" spans="1:8" ht="15" customHeight="1" x14ac:dyDescent="0.25">
      <c r="A8" s="204" t="s">
        <v>3</v>
      </c>
      <c r="B8" s="201"/>
      <c r="C8" s="201"/>
      <c r="D8" s="201"/>
      <c r="E8" s="201"/>
      <c r="F8" s="201"/>
      <c r="G8" s="201"/>
    </row>
    <row r="9" spans="1:8" ht="15" customHeight="1" x14ac:dyDescent="0.25">
      <c r="A9" s="205" t="s">
        <v>204</v>
      </c>
      <c r="B9" s="206">
        <v>7.6</v>
      </c>
      <c r="C9" s="206">
        <v>6.9</v>
      </c>
      <c r="D9" s="201"/>
      <c r="E9" s="206">
        <v>1</v>
      </c>
      <c r="F9" s="206">
        <v>15</v>
      </c>
      <c r="G9" s="206"/>
    </row>
    <row r="10" spans="1:8" ht="15" customHeight="1" x14ac:dyDescent="0.25">
      <c r="A10" s="207" t="s">
        <v>205</v>
      </c>
      <c r="B10" s="208">
        <v>76.7</v>
      </c>
      <c r="C10" s="208">
        <v>76.8</v>
      </c>
      <c r="D10" s="201"/>
      <c r="E10" s="209">
        <v>10</v>
      </c>
      <c r="F10" s="209">
        <v>8</v>
      </c>
      <c r="G10" s="209"/>
    </row>
    <row r="11" spans="1:8" ht="15" customHeight="1" x14ac:dyDescent="0.25">
      <c r="A11" s="207" t="s">
        <v>237</v>
      </c>
      <c r="B11" s="222">
        <v>63</v>
      </c>
      <c r="C11" s="222">
        <v>31</v>
      </c>
      <c r="D11" s="201"/>
      <c r="E11" s="209">
        <v>6</v>
      </c>
      <c r="F11" s="209">
        <v>30</v>
      </c>
      <c r="G11" s="209"/>
    </row>
    <row r="12" spans="1:8" ht="15" customHeight="1" x14ac:dyDescent="0.25">
      <c r="A12" s="210" t="s">
        <v>238</v>
      </c>
      <c r="B12" s="211">
        <v>62090</v>
      </c>
      <c r="C12" s="211">
        <v>66022</v>
      </c>
      <c r="D12" s="201"/>
      <c r="E12" s="212">
        <v>7</v>
      </c>
      <c r="F12" s="212">
        <v>5</v>
      </c>
      <c r="G12" s="212"/>
    </row>
    <row r="13" spans="1:8" ht="15" customHeight="1" x14ac:dyDescent="0.25">
      <c r="A13" s="205" t="s">
        <v>239</v>
      </c>
      <c r="B13" s="222">
        <v>26.1</v>
      </c>
      <c r="C13" s="222">
        <v>39.1</v>
      </c>
      <c r="D13" s="201"/>
      <c r="E13" s="206">
        <v>6</v>
      </c>
      <c r="F13" s="206">
        <v>33</v>
      </c>
      <c r="G13" s="206"/>
    </row>
    <row r="14" spans="1:8" ht="15" customHeight="1" x14ac:dyDescent="0.25">
      <c r="A14" s="213" t="s">
        <v>240</v>
      </c>
      <c r="B14" s="225">
        <v>8.49</v>
      </c>
      <c r="C14" s="225">
        <v>24.21</v>
      </c>
      <c r="D14" s="201"/>
      <c r="E14" s="214">
        <v>5</v>
      </c>
      <c r="F14" s="214">
        <v>32</v>
      </c>
      <c r="G14" s="214"/>
    </row>
    <row r="15" spans="1:8" ht="15" customHeight="1" x14ac:dyDescent="0.25">
      <c r="A15" s="205" t="s">
        <v>241</v>
      </c>
      <c r="B15" s="222">
        <v>75</v>
      </c>
      <c r="C15" s="222">
        <v>71.400000000000006</v>
      </c>
      <c r="D15" s="201"/>
      <c r="E15" s="206">
        <v>12</v>
      </c>
      <c r="F15" s="206">
        <v>20</v>
      </c>
      <c r="G15" s="206"/>
    </row>
    <row r="16" spans="1:8" ht="15" customHeight="1" x14ac:dyDescent="0.25">
      <c r="A16" s="205" t="s">
        <v>242</v>
      </c>
      <c r="B16" s="222">
        <v>16.600000000000001</v>
      </c>
      <c r="C16" s="222">
        <v>12.7</v>
      </c>
      <c r="D16" s="201"/>
      <c r="E16" s="206">
        <v>9</v>
      </c>
      <c r="F16" s="206">
        <v>8</v>
      </c>
      <c r="G16" s="206"/>
    </row>
    <row r="17" spans="1:8" ht="15" customHeight="1" x14ac:dyDescent="0.25">
      <c r="A17" s="207" t="s">
        <v>243</v>
      </c>
      <c r="B17" s="223">
        <v>21.5</v>
      </c>
      <c r="C17" s="223">
        <v>19.7</v>
      </c>
      <c r="D17" s="201"/>
      <c r="E17" s="209">
        <v>5</v>
      </c>
      <c r="F17" s="209">
        <v>7</v>
      </c>
      <c r="G17" s="209"/>
    </row>
    <row r="18" spans="1:8" ht="15" customHeight="1" x14ac:dyDescent="0.25">
      <c r="A18" s="205"/>
      <c r="B18" s="201"/>
      <c r="C18" s="201"/>
      <c r="D18" s="201"/>
      <c r="E18" s="201"/>
      <c r="F18" s="201"/>
      <c r="G18" s="201"/>
    </row>
    <row r="19" spans="1:8" ht="15" customHeight="1" x14ac:dyDescent="0.25">
      <c r="A19" s="204" t="s">
        <v>4</v>
      </c>
      <c r="B19" s="206"/>
      <c r="C19" s="206"/>
      <c r="D19" s="201"/>
      <c r="E19" s="206"/>
      <c r="F19" s="206"/>
      <c r="G19" s="206"/>
    </row>
    <row r="20" spans="1:8" ht="15" customHeight="1" x14ac:dyDescent="0.25">
      <c r="A20" s="215" t="s">
        <v>234</v>
      </c>
      <c r="B20" s="222">
        <v>46.3</v>
      </c>
      <c r="C20" s="222">
        <v>24.5</v>
      </c>
      <c r="D20" s="201"/>
      <c r="E20" s="206">
        <v>36</v>
      </c>
      <c r="F20" s="206">
        <v>5</v>
      </c>
      <c r="G20" s="206"/>
    </row>
    <row r="21" spans="1:8" ht="15" customHeight="1" x14ac:dyDescent="0.25">
      <c r="A21" s="215" t="s">
        <v>235</v>
      </c>
      <c r="B21" s="222">
        <v>28.3</v>
      </c>
      <c r="C21" s="222">
        <v>18.7</v>
      </c>
      <c r="D21" s="201"/>
      <c r="E21" s="206">
        <v>4</v>
      </c>
      <c r="F21" s="206">
        <v>20</v>
      </c>
      <c r="G21" s="206"/>
    </row>
    <row r="22" spans="1:8" ht="15" customHeight="1" x14ac:dyDescent="0.25">
      <c r="A22" s="213" t="s">
        <v>236</v>
      </c>
      <c r="B22" s="216">
        <v>1.06</v>
      </c>
      <c r="C22" s="216">
        <v>0.15</v>
      </c>
      <c r="D22" s="201"/>
      <c r="E22" s="209">
        <v>10</v>
      </c>
      <c r="F22" s="209">
        <v>34</v>
      </c>
      <c r="G22" s="209"/>
    </row>
    <row r="23" spans="1:8" ht="15" customHeight="1" x14ac:dyDescent="0.25">
      <c r="A23" s="213" t="s">
        <v>244</v>
      </c>
      <c r="B23" s="216">
        <v>1.95</v>
      </c>
      <c r="C23" s="216">
        <v>0.1</v>
      </c>
      <c r="D23" s="201"/>
      <c r="E23" s="209">
        <v>1</v>
      </c>
      <c r="F23" s="209">
        <v>33</v>
      </c>
      <c r="G23" s="209"/>
    </row>
    <row r="24" spans="1:8" ht="15" customHeight="1" x14ac:dyDescent="0.25">
      <c r="A24" s="213" t="s">
        <v>245</v>
      </c>
      <c r="B24" s="223">
        <v>98</v>
      </c>
      <c r="C24" s="223">
        <v>68</v>
      </c>
      <c r="D24" s="201"/>
      <c r="E24" s="209">
        <v>1</v>
      </c>
      <c r="F24" s="209">
        <v>32</v>
      </c>
      <c r="G24" s="209"/>
    </row>
    <row r="25" spans="1:8" ht="15" customHeight="1" x14ac:dyDescent="0.25">
      <c r="A25" s="213" t="s">
        <v>246</v>
      </c>
      <c r="B25" s="223">
        <v>66</v>
      </c>
      <c r="C25" s="223">
        <v>10.199999999999999</v>
      </c>
      <c r="D25" s="201"/>
      <c r="E25" s="209">
        <v>3</v>
      </c>
      <c r="F25" s="209">
        <v>31</v>
      </c>
      <c r="G25" s="209"/>
    </row>
    <row r="26" spans="1:8" ht="15" customHeight="1" x14ac:dyDescent="0.25">
      <c r="A26" s="215" t="s">
        <v>247</v>
      </c>
      <c r="B26" s="206">
        <v>1.8</v>
      </c>
      <c r="C26" s="206">
        <v>1.3</v>
      </c>
      <c r="D26" s="201"/>
      <c r="E26" s="206">
        <v>29</v>
      </c>
      <c r="F26" s="206">
        <v>36</v>
      </c>
      <c r="G26" s="206"/>
    </row>
    <row r="27" spans="1:8" ht="15" customHeight="1" x14ac:dyDescent="0.25">
      <c r="A27" s="213" t="s">
        <v>248</v>
      </c>
      <c r="B27" s="209">
        <v>24</v>
      </c>
      <c r="C27" s="209">
        <v>6</v>
      </c>
      <c r="D27" s="201"/>
      <c r="E27" s="209">
        <v>5</v>
      </c>
      <c r="F27" s="209">
        <v>28</v>
      </c>
      <c r="G27" s="209"/>
    </row>
    <row r="28" spans="1:8" ht="15" customHeight="1" x14ac:dyDescent="0.25">
      <c r="A28" s="213" t="s">
        <v>249</v>
      </c>
      <c r="B28" s="223">
        <v>83</v>
      </c>
      <c r="C28" s="223">
        <v>57</v>
      </c>
      <c r="D28" s="201"/>
      <c r="E28" s="209">
        <v>4</v>
      </c>
      <c r="F28" s="209">
        <v>27</v>
      </c>
      <c r="G28" s="209"/>
    </row>
    <row r="29" spans="1:8" ht="15" customHeight="1" x14ac:dyDescent="0.25">
      <c r="A29" s="215" t="s">
        <v>250</v>
      </c>
      <c r="B29" s="223">
        <v>67</v>
      </c>
      <c r="C29" s="223">
        <v>8</v>
      </c>
      <c r="D29" s="201"/>
      <c r="E29" s="209">
        <v>1</v>
      </c>
      <c r="F29" s="209">
        <v>33</v>
      </c>
      <c r="G29" s="209"/>
    </row>
    <row r="30" spans="1:8" ht="3.95" customHeight="1" x14ac:dyDescent="0.25">
      <c r="A30" s="195"/>
      <c r="B30" s="195"/>
      <c r="C30" s="195"/>
      <c r="D30" s="195"/>
      <c r="E30" s="195"/>
      <c r="F30" s="195"/>
      <c r="G30" s="195"/>
    </row>
    <row r="31" spans="1:8" ht="31.5" customHeight="1" x14ac:dyDescent="0.25">
      <c r="A31" s="291" t="s">
        <v>314</v>
      </c>
      <c r="B31" s="291"/>
      <c r="C31" s="291"/>
      <c r="D31" s="291"/>
      <c r="E31" s="291"/>
      <c r="F31" s="291"/>
      <c r="G31" s="238"/>
    </row>
    <row r="32" spans="1:8" ht="227.25" customHeight="1" x14ac:dyDescent="0.25">
      <c r="A32" s="292" t="s">
        <v>334</v>
      </c>
      <c r="B32" s="292"/>
      <c r="C32" s="292"/>
      <c r="D32" s="292"/>
      <c r="E32" s="292"/>
      <c r="F32" s="292"/>
      <c r="G32" s="239"/>
      <c r="H32" s="237"/>
    </row>
    <row r="33" spans="8:8" x14ac:dyDescent="0.25">
      <c r="H33" t="s">
        <v>203</v>
      </c>
    </row>
  </sheetData>
  <mergeCells count="4">
    <mergeCell ref="A31:F31"/>
    <mergeCell ref="A32:F32"/>
    <mergeCell ref="B7:C7"/>
    <mergeCell ref="E7:F7"/>
  </mergeCells>
  <pageMargins left="0.7" right="0.7" top="0.75" bottom="0.75" header="0.3" footer="0.3"/>
  <pageSetup paperSize="9" scale="9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pane xSplit="1" topLeftCell="B1" activePane="topRight" state="frozen"/>
      <selection pane="topRight" activeCell="B30" sqref="B30"/>
    </sheetView>
  </sheetViews>
  <sheetFormatPr defaultRowHeight="15" x14ac:dyDescent="0.25"/>
  <cols>
    <col min="1" max="1" width="17.5703125" style="50" customWidth="1"/>
    <col min="2" max="2" width="20.5703125" customWidth="1"/>
    <col min="4" max="4" width="20.5703125" customWidth="1"/>
    <col min="5" max="5" width="60.5703125" customWidth="1"/>
  </cols>
  <sheetData>
    <row r="1" spans="1:5" ht="45" x14ac:dyDescent="0.25">
      <c r="A1" s="151" t="s">
        <v>33</v>
      </c>
      <c r="B1" s="152" t="s">
        <v>146</v>
      </c>
    </row>
    <row r="2" spans="1:5" x14ac:dyDescent="0.25">
      <c r="A2" s="153" t="s">
        <v>34</v>
      </c>
      <c r="B2" s="154">
        <v>1.7</v>
      </c>
    </row>
    <row r="3" spans="1:5" x14ac:dyDescent="0.25">
      <c r="A3" s="155" t="s">
        <v>35</v>
      </c>
      <c r="B3" s="156">
        <v>1.7</v>
      </c>
    </row>
    <row r="4" spans="1:5" x14ac:dyDescent="0.25">
      <c r="A4" s="153" t="s">
        <v>36</v>
      </c>
      <c r="B4" s="157">
        <v>2.7</v>
      </c>
      <c r="D4" t="s">
        <v>94</v>
      </c>
    </row>
    <row r="5" spans="1:5" x14ac:dyDescent="0.25">
      <c r="A5" s="155" t="s">
        <v>37</v>
      </c>
      <c r="B5" s="156">
        <v>1.6</v>
      </c>
      <c r="D5" s="9" t="s">
        <v>147</v>
      </c>
      <c r="E5" t="s">
        <v>148</v>
      </c>
    </row>
    <row r="6" spans="1:5" x14ac:dyDescent="0.25">
      <c r="A6" s="153" t="s">
        <v>38</v>
      </c>
      <c r="B6" s="157">
        <v>2.5</v>
      </c>
    </row>
    <row r="7" spans="1:5" x14ac:dyDescent="0.25">
      <c r="A7" s="155" t="s">
        <v>39</v>
      </c>
      <c r="B7" s="156">
        <v>3</v>
      </c>
    </row>
    <row r="8" spans="1:5" x14ac:dyDescent="0.25">
      <c r="A8" s="153" t="s">
        <v>1</v>
      </c>
      <c r="B8" s="157">
        <v>1.8</v>
      </c>
    </row>
    <row r="9" spans="1:5" x14ac:dyDescent="0.25">
      <c r="A9" s="155" t="s">
        <v>40</v>
      </c>
      <c r="B9" s="156">
        <v>1.9</v>
      </c>
    </row>
    <row r="10" spans="1:5" x14ac:dyDescent="0.25">
      <c r="A10" s="153" t="s">
        <v>41</v>
      </c>
      <c r="B10" s="157">
        <v>2.4</v>
      </c>
    </row>
    <row r="11" spans="1:5" x14ac:dyDescent="0.25">
      <c r="A11" s="155" t="s">
        <v>42</v>
      </c>
      <c r="B11" s="156">
        <v>2.4</v>
      </c>
    </row>
    <row r="12" spans="1:5" x14ac:dyDescent="0.25">
      <c r="A12" s="153" t="s">
        <v>43</v>
      </c>
      <c r="B12" s="157">
        <v>2.2000000000000002</v>
      </c>
    </row>
    <row r="13" spans="1:5" x14ac:dyDescent="0.25">
      <c r="A13" s="155" t="s">
        <v>44</v>
      </c>
      <c r="B13" s="156">
        <v>2.5</v>
      </c>
    </row>
    <row r="14" spans="1:5" x14ac:dyDescent="0.25">
      <c r="A14" s="153" t="s">
        <v>45</v>
      </c>
      <c r="B14" s="157">
        <v>1.8</v>
      </c>
    </row>
    <row r="15" spans="1:5" x14ac:dyDescent="0.25">
      <c r="A15" s="155" t="s">
        <v>46</v>
      </c>
      <c r="B15" s="156">
        <v>2.2000000000000002</v>
      </c>
    </row>
    <row r="16" spans="1:5" x14ac:dyDescent="0.25">
      <c r="A16" s="153" t="s">
        <v>47</v>
      </c>
      <c r="B16" s="157">
        <v>2</v>
      </c>
    </row>
    <row r="17" spans="1:2" x14ac:dyDescent="0.25">
      <c r="A17" s="155" t="s">
        <v>48</v>
      </c>
      <c r="B17" s="156">
        <v>2.9</v>
      </c>
    </row>
    <row r="18" spans="1:2" x14ac:dyDescent="0.25">
      <c r="A18" s="153" t="s">
        <v>49</v>
      </c>
      <c r="B18" s="157">
        <v>2.7</v>
      </c>
    </row>
    <row r="19" spans="1:2" x14ac:dyDescent="0.25">
      <c r="A19" s="155" t="s">
        <v>50</v>
      </c>
      <c r="B19" s="156">
        <v>2.1</v>
      </c>
    </row>
    <row r="20" spans="1:2" x14ac:dyDescent="0.25">
      <c r="A20" s="153" t="s">
        <v>51</v>
      </c>
      <c r="B20" s="157">
        <v>2.4</v>
      </c>
    </row>
    <row r="21" spans="1:2" x14ac:dyDescent="0.25">
      <c r="A21" s="155" t="s">
        <v>53</v>
      </c>
      <c r="B21" s="156">
        <v>2.6</v>
      </c>
    </row>
    <row r="22" spans="1:2" x14ac:dyDescent="0.25">
      <c r="A22" s="153" t="s">
        <v>52</v>
      </c>
      <c r="B22" s="157">
        <v>2.2000000000000002</v>
      </c>
    </row>
    <row r="23" spans="1:2" x14ac:dyDescent="0.25">
      <c r="A23" s="155" t="s">
        <v>54</v>
      </c>
      <c r="B23" s="156">
        <v>2.5</v>
      </c>
    </row>
    <row r="24" spans="1:2" x14ac:dyDescent="0.25">
      <c r="A24" s="153" t="s">
        <v>55</v>
      </c>
      <c r="B24" s="157">
        <v>2.4</v>
      </c>
    </row>
    <row r="25" spans="1:2" x14ac:dyDescent="0.25">
      <c r="A25" s="155" t="s">
        <v>56</v>
      </c>
      <c r="B25" s="156">
        <v>2.8</v>
      </c>
    </row>
    <row r="26" spans="1:2" x14ac:dyDescent="0.25">
      <c r="A26" s="153" t="s">
        <v>57</v>
      </c>
      <c r="B26" s="157">
        <v>2.1</v>
      </c>
    </row>
    <row r="27" spans="1:2" x14ac:dyDescent="0.25">
      <c r="A27" s="155" t="s">
        <v>8</v>
      </c>
      <c r="B27" s="156">
        <v>2.2999999999999998</v>
      </c>
    </row>
    <row r="28" spans="1:2" x14ac:dyDescent="0.25">
      <c r="A28" s="153" t="s">
        <v>58</v>
      </c>
      <c r="B28" s="157">
        <v>2.4</v>
      </c>
    </row>
    <row r="29" spans="1:2" x14ac:dyDescent="0.25">
      <c r="A29" s="155" t="s">
        <v>59</v>
      </c>
      <c r="B29" s="156">
        <v>2.9</v>
      </c>
    </row>
    <row r="30" spans="1:2" x14ac:dyDescent="0.25">
      <c r="A30" s="153" t="s">
        <v>60</v>
      </c>
      <c r="B30" s="157">
        <v>2.2999999999999998</v>
      </c>
    </row>
    <row r="31" spans="1:2" x14ac:dyDescent="0.25">
      <c r="A31" s="155" t="s">
        <v>61</v>
      </c>
      <c r="B31" s="156">
        <v>2.2000000000000002</v>
      </c>
    </row>
    <row r="32" spans="1:2" x14ac:dyDescent="0.25">
      <c r="A32" s="153" t="s">
        <v>62</v>
      </c>
      <c r="B32" s="157">
        <v>2.4</v>
      </c>
    </row>
    <row r="33" spans="1:2" x14ac:dyDescent="0.25">
      <c r="A33" s="155" t="s">
        <v>9</v>
      </c>
      <c r="B33" s="156">
        <v>2.5</v>
      </c>
    </row>
    <row r="34" spans="1:2" x14ac:dyDescent="0.25">
      <c r="A34" s="153" t="s">
        <v>63</v>
      </c>
      <c r="B34" s="157">
        <v>1.6</v>
      </c>
    </row>
    <row r="35" spans="1:2" x14ac:dyDescent="0.25">
      <c r="A35" s="155" t="s">
        <v>64</v>
      </c>
      <c r="B35" s="156">
        <v>2.8</v>
      </c>
    </row>
    <row r="36" spans="1:2" x14ac:dyDescent="0.25">
      <c r="A36" s="153" t="s">
        <v>65</v>
      </c>
      <c r="B36" s="158">
        <v>1.7</v>
      </c>
    </row>
    <row r="37" spans="1:2" x14ac:dyDescent="0.25">
      <c r="A37" s="159" t="s">
        <v>2</v>
      </c>
      <c r="B37" s="160">
        <v>1.3</v>
      </c>
    </row>
  </sheetData>
  <hyperlinks>
    <hyperlink ref="A12" r:id="rId1" display="http://localhost/OECDStat_Metadata/ShowMetadata.ashx?Dataset=BLI&amp;Coords=[LOCATION].[DEU]&amp;ShowOnWeb=true&amp;Lang=en"/>
  </hyperlinks>
  <pageMargins left="0.7" right="0.7" top="0.75" bottom="0.75" header="0.3" footer="0.3"/>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pane xSplit="1" topLeftCell="B1" activePane="topRight" state="frozen"/>
      <selection pane="topRight" activeCell="B30" sqref="B30"/>
    </sheetView>
  </sheetViews>
  <sheetFormatPr defaultRowHeight="15" x14ac:dyDescent="0.25"/>
  <cols>
    <col min="1" max="1" width="17.5703125" customWidth="1"/>
    <col min="2" max="2" width="20.5703125" style="171" customWidth="1"/>
    <col min="4" max="4" width="20.5703125" customWidth="1"/>
    <col min="5" max="5" width="85.5703125" customWidth="1"/>
  </cols>
  <sheetData>
    <row r="1" spans="1:6" ht="30" x14ac:dyDescent="0.25">
      <c r="A1" s="176" t="s">
        <v>33</v>
      </c>
      <c r="B1" s="152" t="s">
        <v>160</v>
      </c>
    </row>
    <row r="2" spans="1:6" x14ac:dyDescent="0.25">
      <c r="A2" s="173" t="s">
        <v>34</v>
      </c>
      <c r="B2" s="174">
        <v>0</v>
      </c>
      <c r="C2" s="172"/>
    </row>
    <row r="3" spans="1:6" x14ac:dyDescent="0.25">
      <c r="A3" s="149" t="s">
        <v>35</v>
      </c>
      <c r="B3" s="177">
        <v>9</v>
      </c>
    </row>
    <row r="4" spans="1:6" x14ac:dyDescent="0.25">
      <c r="A4" s="173" t="s">
        <v>36</v>
      </c>
      <c r="B4" s="174">
        <v>60</v>
      </c>
      <c r="D4" t="s">
        <v>94</v>
      </c>
    </row>
    <row r="5" spans="1:6" x14ac:dyDescent="0.25">
      <c r="A5" s="149" t="s">
        <v>37</v>
      </c>
      <c r="B5" s="177">
        <v>8</v>
      </c>
      <c r="D5" s="9" t="s">
        <v>161</v>
      </c>
      <c r="E5" t="s">
        <v>162</v>
      </c>
    </row>
    <row r="6" spans="1:6" x14ac:dyDescent="0.25">
      <c r="A6" s="173" t="s">
        <v>38</v>
      </c>
      <c r="B6" s="174">
        <v>17</v>
      </c>
    </row>
    <row r="7" spans="1:6" x14ac:dyDescent="0.25">
      <c r="A7" s="149" t="s">
        <v>39</v>
      </c>
      <c r="B7" s="177">
        <v>5</v>
      </c>
      <c r="C7" s="172"/>
    </row>
    <row r="8" spans="1:6" x14ac:dyDescent="0.25">
      <c r="A8" s="173" t="s">
        <v>1</v>
      </c>
      <c r="B8" s="174">
        <v>24</v>
      </c>
    </row>
    <row r="9" spans="1:6" x14ac:dyDescent="0.25">
      <c r="A9" s="149" t="s">
        <v>40</v>
      </c>
      <c r="B9" s="177">
        <v>12</v>
      </c>
    </row>
    <row r="10" spans="1:6" x14ac:dyDescent="0.25">
      <c r="A10" s="173" t="s">
        <v>41</v>
      </c>
      <c r="B10" s="174">
        <v>19</v>
      </c>
    </row>
    <row r="11" spans="1:6" x14ac:dyDescent="0.25">
      <c r="A11" s="149" t="s">
        <v>42</v>
      </c>
      <c r="B11" s="177">
        <v>24</v>
      </c>
    </row>
    <row r="12" spans="1:6" x14ac:dyDescent="0.25">
      <c r="A12" s="173" t="s">
        <v>43</v>
      </c>
      <c r="B12" s="174">
        <v>12</v>
      </c>
      <c r="F12" s="172"/>
    </row>
    <row r="13" spans="1:6" x14ac:dyDescent="0.25">
      <c r="A13" s="149" t="s">
        <v>44</v>
      </c>
      <c r="B13" s="177">
        <v>12</v>
      </c>
    </row>
    <row r="14" spans="1:6" x14ac:dyDescent="0.25">
      <c r="A14" s="173" t="s">
        <v>45</v>
      </c>
      <c r="B14" s="174">
        <v>3</v>
      </c>
    </row>
    <row r="15" spans="1:6" x14ac:dyDescent="0.25">
      <c r="A15" s="149" t="s">
        <v>46</v>
      </c>
      <c r="B15" s="177">
        <v>36</v>
      </c>
    </row>
    <row r="16" spans="1:6" x14ac:dyDescent="0.25">
      <c r="A16" s="173" t="s">
        <v>47</v>
      </c>
      <c r="B16" s="174">
        <v>9</v>
      </c>
    </row>
    <row r="17" spans="1:2" x14ac:dyDescent="0.25">
      <c r="A17" s="149" t="s">
        <v>48</v>
      </c>
      <c r="B17" s="177">
        <v>6</v>
      </c>
    </row>
    <row r="18" spans="1:2" x14ac:dyDescent="0.25">
      <c r="A18" s="173" t="s">
        <v>49</v>
      </c>
      <c r="B18" s="174">
        <v>24</v>
      </c>
    </row>
    <row r="19" spans="1:2" x14ac:dyDescent="0.25">
      <c r="A19" s="149" t="s">
        <v>50</v>
      </c>
      <c r="B19" s="177">
        <v>9</v>
      </c>
    </row>
    <row r="20" spans="1:2" x14ac:dyDescent="0.25">
      <c r="A20" s="173" t="s">
        <v>51</v>
      </c>
      <c r="B20" s="174">
        <v>7</v>
      </c>
    </row>
    <row r="21" spans="1:2" x14ac:dyDescent="0.25">
      <c r="A21" s="149" t="s">
        <v>53</v>
      </c>
      <c r="B21" s="177">
        <v>9</v>
      </c>
    </row>
    <row r="22" spans="1:2" x14ac:dyDescent="0.25">
      <c r="A22" s="173" t="s">
        <v>52</v>
      </c>
      <c r="B22" s="174">
        <v>9</v>
      </c>
    </row>
    <row r="23" spans="1:2" x14ac:dyDescent="0.25">
      <c r="A23" s="149" t="s">
        <v>54</v>
      </c>
      <c r="B23" s="177">
        <v>12</v>
      </c>
    </row>
    <row r="24" spans="1:2" x14ac:dyDescent="0.25">
      <c r="A24" s="173" t="s">
        <v>55</v>
      </c>
      <c r="B24" s="175" t="s">
        <v>66</v>
      </c>
    </row>
    <row r="25" spans="1:2" x14ac:dyDescent="0.25">
      <c r="A25" s="149" t="s">
        <v>56</v>
      </c>
      <c r="B25" s="177">
        <v>28</v>
      </c>
    </row>
    <row r="26" spans="1:2" x14ac:dyDescent="0.25">
      <c r="A26" s="173" t="s">
        <v>57</v>
      </c>
      <c r="B26" s="174">
        <v>0</v>
      </c>
    </row>
    <row r="27" spans="1:2" x14ac:dyDescent="0.25">
      <c r="A27" s="149" t="s">
        <v>8</v>
      </c>
      <c r="B27" s="177">
        <v>24</v>
      </c>
    </row>
    <row r="28" spans="1:2" x14ac:dyDescent="0.25">
      <c r="A28" s="173" t="s">
        <v>58</v>
      </c>
      <c r="B28" s="174">
        <v>12</v>
      </c>
    </row>
    <row r="29" spans="1:2" x14ac:dyDescent="0.25">
      <c r="A29" s="149" t="s">
        <v>59</v>
      </c>
      <c r="B29" s="177">
        <v>24</v>
      </c>
    </row>
    <row r="30" spans="1:2" x14ac:dyDescent="0.25">
      <c r="A30" s="173" t="s">
        <v>159</v>
      </c>
      <c r="B30" s="174">
        <v>6</v>
      </c>
    </row>
    <row r="31" spans="1:2" x14ac:dyDescent="0.25">
      <c r="A31" s="149" t="s">
        <v>61</v>
      </c>
      <c r="B31" s="177">
        <v>9</v>
      </c>
    </row>
    <row r="32" spans="1:2" x14ac:dyDescent="0.25">
      <c r="A32" s="173" t="s">
        <v>62</v>
      </c>
      <c r="B32" s="174">
        <v>24</v>
      </c>
    </row>
    <row r="33" spans="1:2" x14ac:dyDescent="0.25">
      <c r="A33" s="149" t="s">
        <v>9</v>
      </c>
      <c r="B33" s="177">
        <v>35</v>
      </c>
    </row>
    <row r="34" spans="1:2" x14ac:dyDescent="0.25">
      <c r="A34" s="173" t="s">
        <v>63</v>
      </c>
      <c r="B34" s="174">
        <v>18</v>
      </c>
    </row>
    <row r="35" spans="1:2" x14ac:dyDescent="0.25">
      <c r="A35" s="149" t="s">
        <v>64</v>
      </c>
      <c r="B35" s="177">
        <v>10</v>
      </c>
    </row>
    <row r="36" spans="1:2" x14ac:dyDescent="0.25">
      <c r="A36" s="173" t="s">
        <v>65</v>
      </c>
      <c r="B36" s="174">
        <v>6</v>
      </c>
    </row>
    <row r="37" spans="1:2" x14ac:dyDescent="0.25">
      <c r="A37" s="150" t="s">
        <v>2</v>
      </c>
      <c r="B37" s="244">
        <v>6</v>
      </c>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pane xSplit="1" topLeftCell="B1" activePane="topRight" state="frozen"/>
      <selection pane="topRight" activeCell="F52" sqref="F52"/>
    </sheetView>
  </sheetViews>
  <sheetFormatPr defaultRowHeight="15" x14ac:dyDescent="0.25"/>
  <cols>
    <col min="1" max="1" width="17.7109375" customWidth="1"/>
    <col min="2" max="3" width="20.7109375" customWidth="1"/>
    <col min="5" max="5" width="20.7109375" customWidth="1"/>
    <col min="6" max="6" width="60.7109375" customWidth="1"/>
  </cols>
  <sheetData>
    <row r="1" spans="1:6" ht="60" x14ac:dyDescent="0.25">
      <c r="A1" s="181" t="s">
        <v>33</v>
      </c>
      <c r="B1" s="182" t="s">
        <v>165</v>
      </c>
      <c r="C1" s="182" t="s">
        <v>71</v>
      </c>
    </row>
    <row r="2" spans="1:6" x14ac:dyDescent="0.25">
      <c r="A2" s="173" t="s">
        <v>34</v>
      </c>
      <c r="B2" s="178">
        <v>39</v>
      </c>
      <c r="C2" s="178">
        <v>38</v>
      </c>
      <c r="D2" s="172"/>
    </row>
    <row r="3" spans="1:6" x14ac:dyDescent="0.25">
      <c r="A3" s="149" t="s">
        <v>35</v>
      </c>
      <c r="B3" s="179">
        <v>63</v>
      </c>
      <c r="C3" s="179">
        <v>60</v>
      </c>
    </row>
    <row r="4" spans="1:6" x14ac:dyDescent="0.25">
      <c r="A4" s="173" t="s">
        <v>36</v>
      </c>
      <c r="B4" s="178">
        <v>95</v>
      </c>
      <c r="C4" s="178">
        <v>90</v>
      </c>
      <c r="E4" t="s">
        <v>73</v>
      </c>
    </row>
    <row r="5" spans="1:6" x14ac:dyDescent="0.25">
      <c r="A5" s="149" t="s">
        <v>37</v>
      </c>
      <c r="B5" s="179">
        <v>65</v>
      </c>
      <c r="C5" s="179">
        <v>65</v>
      </c>
      <c r="E5" s="9" t="s">
        <v>161</v>
      </c>
      <c r="F5" s="3" t="s">
        <v>10</v>
      </c>
    </row>
    <row r="6" spans="1:6" x14ac:dyDescent="0.25">
      <c r="A6" s="173" t="s">
        <v>38</v>
      </c>
      <c r="B6" s="178">
        <v>55</v>
      </c>
      <c r="C6" s="178" t="s">
        <v>66</v>
      </c>
    </row>
    <row r="7" spans="1:6" x14ac:dyDescent="0.25">
      <c r="A7" s="149" t="s">
        <v>39</v>
      </c>
      <c r="B7" s="179">
        <v>67</v>
      </c>
      <c r="C7" s="179">
        <v>67</v>
      </c>
      <c r="D7" s="172"/>
    </row>
    <row r="8" spans="1:6" x14ac:dyDescent="0.25">
      <c r="A8" s="173" t="s">
        <v>1</v>
      </c>
      <c r="B8" s="178">
        <v>85</v>
      </c>
      <c r="C8" s="178">
        <v>83</v>
      </c>
    </row>
    <row r="9" spans="1:6" x14ac:dyDescent="0.25">
      <c r="A9" s="149" t="s">
        <v>40</v>
      </c>
      <c r="B9" s="179">
        <v>54</v>
      </c>
      <c r="C9" s="179">
        <v>57</v>
      </c>
    </row>
    <row r="10" spans="1:6" x14ac:dyDescent="0.25">
      <c r="A10" s="173" t="s">
        <v>41</v>
      </c>
      <c r="B10" s="178">
        <v>73</v>
      </c>
      <c r="C10" s="178">
        <v>66</v>
      </c>
    </row>
    <row r="11" spans="1:6" x14ac:dyDescent="0.25">
      <c r="A11" s="149" t="s">
        <v>42</v>
      </c>
      <c r="B11" s="179">
        <v>68</v>
      </c>
      <c r="C11" s="179">
        <v>65</v>
      </c>
    </row>
    <row r="12" spans="1:6" x14ac:dyDescent="0.25">
      <c r="A12" s="173" t="s">
        <v>43</v>
      </c>
      <c r="B12" s="178">
        <v>59</v>
      </c>
      <c r="C12" s="178">
        <v>59</v>
      </c>
    </row>
    <row r="13" spans="1:6" x14ac:dyDescent="0.25">
      <c r="A13" s="149" t="s">
        <v>44</v>
      </c>
      <c r="B13" s="179">
        <v>38</v>
      </c>
      <c r="C13" s="179">
        <v>38</v>
      </c>
    </row>
    <row r="14" spans="1:6" x14ac:dyDescent="0.25">
      <c r="A14" s="173" t="s">
        <v>45</v>
      </c>
      <c r="B14" s="178">
        <v>67</v>
      </c>
      <c r="C14" s="178">
        <v>64</v>
      </c>
    </row>
    <row r="15" spans="1:6" x14ac:dyDescent="0.25">
      <c r="A15" s="149" t="s">
        <v>46</v>
      </c>
      <c r="B15" s="179">
        <v>77</v>
      </c>
      <c r="C15" s="179">
        <v>79</v>
      </c>
    </row>
    <row r="16" spans="1:6" x14ac:dyDescent="0.25">
      <c r="A16" s="173" t="s">
        <v>47</v>
      </c>
      <c r="B16" s="178">
        <v>58</v>
      </c>
      <c r="C16" s="178">
        <v>53</v>
      </c>
    </row>
    <row r="17" spans="1:3" x14ac:dyDescent="0.25">
      <c r="A17" s="149" t="s">
        <v>48</v>
      </c>
      <c r="B17" s="179">
        <v>78</v>
      </c>
      <c r="C17" s="179">
        <v>76</v>
      </c>
    </row>
    <row r="18" spans="1:3" x14ac:dyDescent="0.25">
      <c r="A18" s="173" t="s">
        <v>49</v>
      </c>
      <c r="B18" s="178">
        <v>75</v>
      </c>
      <c r="C18" s="178">
        <v>74</v>
      </c>
    </row>
    <row r="19" spans="1:3" x14ac:dyDescent="0.25">
      <c r="A19" s="149" t="s">
        <v>50</v>
      </c>
      <c r="B19" s="179">
        <v>69</v>
      </c>
      <c r="C19" s="179">
        <v>70</v>
      </c>
    </row>
    <row r="20" spans="1:3" x14ac:dyDescent="0.25">
      <c r="A20" s="173" t="s">
        <v>51</v>
      </c>
      <c r="B20" s="178">
        <v>61</v>
      </c>
      <c r="C20" s="178">
        <v>80</v>
      </c>
    </row>
    <row r="21" spans="1:3" x14ac:dyDescent="0.25">
      <c r="A21" s="149" t="s">
        <v>53</v>
      </c>
      <c r="B21" s="179">
        <v>77</v>
      </c>
      <c r="C21" s="179">
        <v>81</v>
      </c>
    </row>
    <row r="22" spans="1:3" x14ac:dyDescent="0.25">
      <c r="A22" s="173" t="s">
        <v>52</v>
      </c>
      <c r="B22" s="178">
        <v>83</v>
      </c>
      <c r="C22" s="178">
        <v>80</v>
      </c>
    </row>
    <row r="23" spans="1:3" x14ac:dyDescent="0.25">
      <c r="A23" s="149" t="s">
        <v>54</v>
      </c>
      <c r="B23" s="179">
        <v>84</v>
      </c>
      <c r="C23" s="179">
        <v>90</v>
      </c>
    </row>
    <row r="24" spans="1:3" x14ac:dyDescent="0.25">
      <c r="A24" s="173" t="s">
        <v>55</v>
      </c>
      <c r="B24" s="180" t="s">
        <v>66</v>
      </c>
      <c r="C24" s="180" t="s">
        <v>66</v>
      </c>
    </row>
    <row r="25" spans="1:3" x14ac:dyDescent="0.25">
      <c r="A25" s="149" t="s">
        <v>56</v>
      </c>
      <c r="B25" s="179">
        <v>71</v>
      </c>
      <c r="C25" s="179">
        <v>68</v>
      </c>
    </row>
    <row r="26" spans="1:3" x14ac:dyDescent="0.25">
      <c r="A26" s="173" t="s">
        <v>57</v>
      </c>
      <c r="B26" s="178">
        <v>49</v>
      </c>
      <c r="C26" s="178">
        <v>49</v>
      </c>
    </row>
    <row r="27" spans="1:3" x14ac:dyDescent="0.25">
      <c r="A27" s="149" t="s">
        <v>8</v>
      </c>
      <c r="B27" s="179">
        <v>67</v>
      </c>
      <c r="C27" s="179">
        <v>68</v>
      </c>
    </row>
    <row r="28" spans="1:3" x14ac:dyDescent="0.25">
      <c r="A28" s="173" t="s">
        <v>58</v>
      </c>
      <c r="B28" s="178">
        <v>69</v>
      </c>
      <c r="C28" s="178">
        <v>63</v>
      </c>
    </row>
    <row r="29" spans="1:3" x14ac:dyDescent="0.25">
      <c r="A29" s="149" t="s">
        <v>59</v>
      </c>
      <c r="B29" s="179">
        <v>75</v>
      </c>
      <c r="C29" s="179">
        <v>75</v>
      </c>
    </row>
    <row r="30" spans="1:3" x14ac:dyDescent="0.25">
      <c r="A30" s="173" t="s">
        <v>159</v>
      </c>
      <c r="B30" s="178">
        <v>63</v>
      </c>
      <c r="C30" s="178">
        <v>63</v>
      </c>
    </row>
    <row r="31" spans="1:3" x14ac:dyDescent="0.25">
      <c r="A31" s="149" t="s">
        <v>61</v>
      </c>
      <c r="B31" s="179">
        <v>85</v>
      </c>
      <c r="C31" s="179">
        <v>87</v>
      </c>
    </row>
    <row r="32" spans="1:3" x14ac:dyDescent="0.25">
      <c r="A32" s="173" t="s">
        <v>62</v>
      </c>
      <c r="B32" s="178">
        <v>77</v>
      </c>
      <c r="C32" s="178">
        <v>78</v>
      </c>
    </row>
    <row r="33" spans="1:3" x14ac:dyDescent="0.25">
      <c r="A33" s="149" t="s">
        <v>9</v>
      </c>
      <c r="B33" s="179">
        <v>60</v>
      </c>
      <c r="C33" s="179">
        <v>71</v>
      </c>
    </row>
    <row r="34" spans="1:3" x14ac:dyDescent="0.25">
      <c r="A34" s="173" t="s">
        <v>63</v>
      </c>
      <c r="B34" s="178">
        <v>71</v>
      </c>
      <c r="C34" s="178">
        <v>70</v>
      </c>
    </row>
    <row r="35" spans="1:3" x14ac:dyDescent="0.25">
      <c r="A35" s="149" t="s">
        <v>64</v>
      </c>
      <c r="B35" s="179">
        <v>53</v>
      </c>
      <c r="C35" s="179">
        <v>53</v>
      </c>
    </row>
    <row r="36" spans="1:3" x14ac:dyDescent="0.25">
      <c r="A36" s="173" t="s">
        <v>65</v>
      </c>
      <c r="B36" s="178">
        <v>53</v>
      </c>
      <c r="C36" s="178">
        <v>48</v>
      </c>
    </row>
    <row r="37" spans="1:3" x14ac:dyDescent="0.25">
      <c r="A37" s="150" t="s">
        <v>2</v>
      </c>
      <c r="B37" s="163">
        <v>62</v>
      </c>
      <c r="C37" s="163">
        <v>57</v>
      </c>
    </row>
  </sheetData>
  <hyperlinks>
    <hyperlink ref="F5" r:id="rId1"/>
  </hyperlinks>
  <pageMargins left="0.7" right="0.7" top="0.75" bottom="0.75" header="0.3" footer="0.3"/>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7"/>
  <sheetViews>
    <sheetView workbookViewId="0">
      <pane xSplit="1" topLeftCell="W1" activePane="topRight" state="frozen"/>
      <selection pane="topRight" activeCell="AC28" sqref="AC28"/>
    </sheetView>
  </sheetViews>
  <sheetFormatPr defaultRowHeight="15" x14ac:dyDescent="0.25"/>
  <cols>
    <col min="1" max="1" width="17.7109375" customWidth="1"/>
    <col min="2" max="2" width="20.7109375" style="183" customWidth="1"/>
    <col min="3" max="27" width="20.7109375" customWidth="1"/>
    <col min="29" max="29" width="17.7109375" customWidth="1"/>
    <col min="30" max="30" width="60.7109375" customWidth="1"/>
  </cols>
  <sheetData>
    <row r="1" spans="1:30" ht="60" x14ac:dyDescent="0.25">
      <c r="A1" s="181" t="s">
        <v>33</v>
      </c>
      <c r="B1" s="182" t="s">
        <v>166</v>
      </c>
      <c r="C1" s="182" t="s">
        <v>167</v>
      </c>
      <c r="D1" s="182" t="s">
        <v>168</v>
      </c>
      <c r="E1" s="182" t="s">
        <v>169</v>
      </c>
      <c r="F1" s="182" t="s">
        <v>170</v>
      </c>
      <c r="G1" s="182" t="s">
        <v>171</v>
      </c>
      <c r="H1" s="182" t="s">
        <v>172</v>
      </c>
      <c r="I1" s="182" t="s">
        <v>173</v>
      </c>
      <c r="J1" s="182" t="s">
        <v>174</v>
      </c>
      <c r="K1" s="182" t="s">
        <v>175</v>
      </c>
      <c r="L1" s="182" t="s">
        <v>176</v>
      </c>
      <c r="M1" s="182" t="s">
        <v>177</v>
      </c>
      <c r="N1" s="182" t="s">
        <v>178</v>
      </c>
      <c r="O1" s="182" t="s">
        <v>179</v>
      </c>
      <c r="P1" s="182" t="s">
        <v>180</v>
      </c>
      <c r="Q1" s="182" t="s">
        <v>181</v>
      </c>
      <c r="R1" s="182" t="s">
        <v>182</v>
      </c>
      <c r="S1" s="182" t="s">
        <v>183</v>
      </c>
      <c r="T1" s="182" t="s">
        <v>184</v>
      </c>
      <c r="U1" s="182" t="s">
        <v>185</v>
      </c>
      <c r="V1" s="182" t="s">
        <v>186</v>
      </c>
      <c r="W1" s="182" t="s">
        <v>187</v>
      </c>
      <c r="X1" s="182" t="s">
        <v>188</v>
      </c>
      <c r="Y1" s="182" t="s">
        <v>189</v>
      </c>
      <c r="Z1" s="182" t="s">
        <v>190</v>
      </c>
      <c r="AA1" s="182" t="s">
        <v>72</v>
      </c>
    </row>
    <row r="2" spans="1:30" x14ac:dyDescent="0.25">
      <c r="A2" s="173" t="s">
        <v>34</v>
      </c>
      <c r="B2" s="178">
        <v>39</v>
      </c>
      <c r="C2" s="178">
        <v>39</v>
      </c>
      <c r="D2" s="178">
        <v>39</v>
      </c>
      <c r="E2" s="178">
        <v>39</v>
      </c>
      <c r="F2" s="178">
        <v>39</v>
      </c>
      <c r="G2" s="178">
        <v>39</v>
      </c>
      <c r="H2" s="178">
        <v>39</v>
      </c>
      <c r="I2" s="178">
        <v>39</v>
      </c>
      <c r="J2" s="178">
        <v>39</v>
      </c>
      <c r="K2" s="178">
        <v>39</v>
      </c>
      <c r="L2" s="178">
        <v>39</v>
      </c>
      <c r="M2" s="178">
        <v>39</v>
      </c>
      <c r="N2" s="178">
        <v>38</v>
      </c>
      <c r="O2" s="178">
        <v>38</v>
      </c>
      <c r="P2" s="178">
        <v>38</v>
      </c>
      <c r="Q2" s="178">
        <v>38</v>
      </c>
      <c r="R2" s="178">
        <v>38</v>
      </c>
      <c r="S2" s="178">
        <v>38</v>
      </c>
      <c r="T2" s="178">
        <v>38</v>
      </c>
      <c r="U2" s="178">
        <v>38</v>
      </c>
      <c r="V2" s="178">
        <v>38</v>
      </c>
      <c r="W2" s="178">
        <v>38</v>
      </c>
      <c r="X2" s="178">
        <v>38</v>
      </c>
      <c r="Y2" s="178">
        <v>38</v>
      </c>
      <c r="Z2" s="166">
        <f>_xlfn.AGGREGATE(1,6,Tabel18[[#This Row],[Net replacement rate, 25m, 67%, single w. no children 
(2015)]:[Net replacement rate, 36m, 67%, single w. no children 
(2015)]])</f>
        <v>39</v>
      </c>
      <c r="AA2" s="166">
        <f>_xlfn.AGGREGATE(1,6,Tabel18[[#This Row],[Net replacement rate, 25m, 67%, single w. no children 
(2019)]:[Net replacement rate, 36m, 67%, single w. no children 
(2019)]])</f>
        <v>38</v>
      </c>
    </row>
    <row r="3" spans="1:30" x14ac:dyDescent="0.25">
      <c r="A3" s="149" t="s">
        <v>35</v>
      </c>
      <c r="B3" s="179">
        <v>60</v>
      </c>
      <c r="C3" s="179">
        <v>60</v>
      </c>
      <c r="D3" s="179">
        <v>60</v>
      </c>
      <c r="E3" s="179">
        <v>60</v>
      </c>
      <c r="F3" s="179">
        <v>60</v>
      </c>
      <c r="G3" s="179">
        <v>60</v>
      </c>
      <c r="H3" s="179">
        <v>60</v>
      </c>
      <c r="I3" s="179">
        <v>60</v>
      </c>
      <c r="J3" s="179">
        <v>60</v>
      </c>
      <c r="K3" s="179">
        <v>60</v>
      </c>
      <c r="L3" s="179">
        <v>60</v>
      </c>
      <c r="M3" s="179">
        <v>60</v>
      </c>
      <c r="N3" s="179">
        <v>59</v>
      </c>
      <c r="O3" s="179">
        <v>59</v>
      </c>
      <c r="P3" s="179">
        <v>59</v>
      </c>
      <c r="Q3" s="179">
        <v>59</v>
      </c>
      <c r="R3" s="179">
        <v>59</v>
      </c>
      <c r="S3" s="179">
        <v>59</v>
      </c>
      <c r="T3" s="179">
        <v>59</v>
      </c>
      <c r="U3" s="179">
        <v>59</v>
      </c>
      <c r="V3" s="179">
        <v>59</v>
      </c>
      <c r="W3" s="179">
        <v>59</v>
      </c>
      <c r="X3" s="179">
        <v>59</v>
      </c>
      <c r="Y3" s="179">
        <v>59</v>
      </c>
      <c r="Z3" s="168">
        <f>_xlfn.AGGREGATE(1,6,Tabel18[[#This Row],[Net replacement rate, 25m, 67%, single w. no children 
(2015)]:[Net replacement rate, 36m, 67%, single w. no children 
(2015)]])</f>
        <v>60</v>
      </c>
      <c r="AA3" s="168">
        <f>_xlfn.AGGREGATE(1,6,Tabel18[[#This Row],[Net replacement rate, 25m, 67%, single w. no children 
(2019)]:[Net replacement rate, 36m, 67%, single w. no children 
(2019)]])</f>
        <v>59</v>
      </c>
    </row>
    <row r="4" spans="1:30" x14ac:dyDescent="0.25">
      <c r="A4" s="173" t="s">
        <v>36</v>
      </c>
      <c r="B4" s="178">
        <v>66</v>
      </c>
      <c r="C4" s="178">
        <v>66</v>
      </c>
      <c r="D4" s="178">
        <v>66</v>
      </c>
      <c r="E4" s="178">
        <v>66</v>
      </c>
      <c r="F4" s="178">
        <v>66</v>
      </c>
      <c r="G4" s="178">
        <v>66</v>
      </c>
      <c r="H4" s="178">
        <v>64</v>
      </c>
      <c r="I4" s="178">
        <v>64</v>
      </c>
      <c r="J4" s="178">
        <v>64</v>
      </c>
      <c r="K4" s="178">
        <v>64</v>
      </c>
      <c r="L4" s="178">
        <v>64</v>
      </c>
      <c r="M4" s="178">
        <v>64</v>
      </c>
      <c r="N4" s="178">
        <v>63</v>
      </c>
      <c r="O4" s="178">
        <v>63</v>
      </c>
      <c r="P4" s="178">
        <v>63</v>
      </c>
      <c r="Q4" s="178">
        <v>63</v>
      </c>
      <c r="R4" s="178">
        <v>63</v>
      </c>
      <c r="S4" s="178">
        <v>63</v>
      </c>
      <c r="T4" s="178">
        <v>60</v>
      </c>
      <c r="U4" s="178">
        <v>60</v>
      </c>
      <c r="V4" s="178">
        <v>60</v>
      </c>
      <c r="W4" s="178">
        <v>60</v>
      </c>
      <c r="X4" s="178">
        <v>60</v>
      </c>
      <c r="Y4" s="178">
        <v>60</v>
      </c>
      <c r="Z4" s="166">
        <f>_xlfn.AGGREGATE(1,6,Tabel18[[#This Row],[Net replacement rate, 25m, 67%, single w. no children 
(2015)]:[Net replacement rate, 36m, 67%, single w. no children 
(2015)]])</f>
        <v>65</v>
      </c>
      <c r="AA4" s="166">
        <f>_xlfn.AGGREGATE(1,6,Tabel18[[#This Row],[Net replacement rate, 25m, 67%, single w. no children 
(2019)]:[Net replacement rate, 36m, 67%, single w. no children 
(2019)]])</f>
        <v>61.5</v>
      </c>
      <c r="AC4" t="s">
        <v>73</v>
      </c>
    </row>
    <row r="5" spans="1:30" x14ac:dyDescent="0.25">
      <c r="A5" s="149" t="s">
        <v>37</v>
      </c>
      <c r="B5" s="179">
        <v>32</v>
      </c>
      <c r="C5" s="179">
        <v>32</v>
      </c>
      <c r="D5" s="179">
        <v>32</v>
      </c>
      <c r="E5" s="179">
        <v>32</v>
      </c>
      <c r="F5" s="179">
        <v>32</v>
      </c>
      <c r="G5" s="179">
        <v>32</v>
      </c>
      <c r="H5" s="179">
        <v>32</v>
      </c>
      <c r="I5" s="179">
        <v>32</v>
      </c>
      <c r="J5" s="179">
        <v>32</v>
      </c>
      <c r="K5" s="179">
        <v>32</v>
      </c>
      <c r="L5" s="179">
        <v>32</v>
      </c>
      <c r="M5" s="179">
        <v>32</v>
      </c>
      <c r="N5" s="179">
        <v>32</v>
      </c>
      <c r="O5" s="179">
        <v>32</v>
      </c>
      <c r="P5" s="179">
        <v>32</v>
      </c>
      <c r="Q5" s="179">
        <v>32</v>
      </c>
      <c r="R5" s="179">
        <v>32</v>
      </c>
      <c r="S5" s="179">
        <v>32</v>
      </c>
      <c r="T5" s="179">
        <v>32</v>
      </c>
      <c r="U5" s="179">
        <v>32</v>
      </c>
      <c r="V5" s="179">
        <v>32</v>
      </c>
      <c r="W5" s="179">
        <v>32</v>
      </c>
      <c r="X5" s="179">
        <v>32</v>
      </c>
      <c r="Y5" s="179">
        <v>32</v>
      </c>
      <c r="Z5" s="168">
        <f>_xlfn.AGGREGATE(1,6,Tabel18[[#This Row],[Net replacement rate, 25m, 67%, single w. no children 
(2015)]:[Net replacement rate, 36m, 67%, single w. no children 
(2015)]])</f>
        <v>32</v>
      </c>
      <c r="AA5" s="168">
        <f>_xlfn.AGGREGATE(1,6,Tabel18[[#This Row],[Net replacement rate, 25m, 67%, single w. no children 
(2019)]:[Net replacement rate, 36m, 67%, single w. no children 
(2019)]])</f>
        <v>32</v>
      </c>
      <c r="AC5" s="9" t="s">
        <v>161</v>
      </c>
      <c r="AD5" s="3" t="s">
        <v>10</v>
      </c>
    </row>
    <row r="6" spans="1:30" x14ac:dyDescent="0.25">
      <c r="A6" s="173" t="s">
        <v>38</v>
      </c>
      <c r="B6" s="178">
        <v>0</v>
      </c>
      <c r="C6" s="178">
        <v>0</v>
      </c>
      <c r="D6" s="178">
        <v>0</v>
      </c>
      <c r="E6" s="178">
        <v>0</v>
      </c>
      <c r="F6" s="178">
        <v>0</v>
      </c>
      <c r="G6" s="178">
        <v>0</v>
      </c>
      <c r="H6" s="178">
        <v>0</v>
      </c>
      <c r="I6" s="178">
        <v>0</v>
      </c>
      <c r="J6" s="178">
        <v>0</v>
      </c>
      <c r="K6" s="178">
        <v>0</v>
      </c>
      <c r="L6" s="178">
        <v>0</v>
      </c>
      <c r="M6" s="178">
        <v>0</v>
      </c>
      <c r="N6" s="178" t="s">
        <v>66</v>
      </c>
      <c r="O6" s="178" t="s">
        <v>66</v>
      </c>
      <c r="P6" s="178" t="s">
        <v>66</v>
      </c>
      <c r="Q6" s="178" t="s">
        <v>66</v>
      </c>
      <c r="R6" s="178" t="s">
        <v>66</v>
      </c>
      <c r="S6" s="178" t="s">
        <v>66</v>
      </c>
      <c r="T6" s="178" t="s">
        <v>66</v>
      </c>
      <c r="U6" s="178" t="s">
        <v>66</v>
      </c>
      <c r="V6" s="178" t="s">
        <v>66</v>
      </c>
      <c r="W6" s="178" t="s">
        <v>66</v>
      </c>
      <c r="X6" s="178" t="s">
        <v>66</v>
      </c>
      <c r="Y6" s="178" t="s">
        <v>66</v>
      </c>
      <c r="Z6" s="166">
        <f>_xlfn.AGGREGATE(1,6,Tabel18[[#This Row],[Net replacement rate, 25m, 67%, single w. no children 
(2015)]:[Net replacement rate, 36m, 67%, single w. no children 
(2015)]])</f>
        <v>0</v>
      </c>
      <c r="AA6" s="166" t="s">
        <v>66</v>
      </c>
    </row>
    <row r="7" spans="1:30" x14ac:dyDescent="0.25">
      <c r="A7" s="149" t="s">
        <v>39</v>
      </c>
      <c r="B7" s="179">
        <v>30</v>
      </c>
      <c r="C7" s="179">
        <v>30</v>
      </c>
      <c r="D7" s="179">
        <v>30</v>
      </c>
      <c r="E7" s="179">
        <v>30</v>
      </c>
      <c r="F7" s="179">
        <v>30</v>
      </c>
      <c r="G7" s="179">
        <v>30</v>
      </c>
      <c r="H7" s="179">
        <v>30</v>
      </c>
      <c r="I7" s="179">
        <v>30</v>
      </c>
      <c r="J7" s="179">
        <v>30</v>
      </c>
      <c r="K7" s="179">
        <v>30</v>
      </c>
      <c r="L7" s="179">
        <v>30</v>
      </c>
      <c r="M7" s="179">
        <v>30</v>
      </c>
      <c r="N7" s="179">
        <v>30</v>
      </c>
      <c r="O7" s="179">
        <v>30</v>
      </c>
      <c r="P7" s="179">
        <v>30</v>
      </c>
      <c r="Q7" s="179">
        <v>30</v>
      </c>
      <c r="R7" s="179">
        <v>30</v>
      </c>
      <c r="S7" s="179">
        <v>30</v>
      </c>
      <c r="T7" s="179">
        <v>30</v>
      </c>
      <c r="U7" s="179">
        <v>30</v>
      </c>
      <c r="V7" s="179">
        <v>30</v>
      </c>
      <c r="W7" s="179">
        <v>30</v>
      </c>
      <c r="X7" s="179">
        <v>30</v>
      </c>
      <c r="Y7" s="179">
        <v>30</v>
      </c>
      <c r="Z7" s="168">
        <f>_xlfn.AGGREGATE(1,6,Tabel18[[#This Row],[Net replacement rate, 25m, 67%, single w. no children 
(2015)]:[Net replacement rate, 36m, 67%, single w. no children 
(2015)]])</f>
        <v>30</v>
      </c>
      <c r="AA7" s="168">
        <f>_xlfn.AGGREGATE(1,6,Tabel18[[#This Row],[Net replacement rate, 25m, 67%, single w. no children 
(2019)]:[Net replacement rate, 36m, 67%, single w. no children 
(2019)]])</f>
        <v>30</v>
      </c>
    </row>
    <row r="8" spans="1:30" x14ac:dyDescent="0.25">
      <c r="A8" s="173" t="s">
        <v>1</v>
      </c>
      <c r="B8" s="178">
        <v>76</v>
      </c>
      <c r="C8" s="178">
        <v>76</v>
      </c>
      <c r="D8" s="178">
        <v>76</v>
      </c>
      <c r="E8" s="178">
        <v>76</v>
      </c>
      <c r="F8" s="178">
        <v>76</v>
      </c>
      <c r="G8" s="178">
        <v>76</v>
      </c>
      <c r="H8" s="178">
        <v>76</v>
      </c>
      <c r="I8" s="178">
        <v>76</v>
      </c>
      <c r="J8" s="178">
        <v>76</v>
      </c>
      <c r="K8" s="178">
        <v>76</v>
      </c>
      <c r="L8" s="178">
        <v>76</v>
      </c>
      <c r="M8" s="178">
        <v>76</v>
      </c>
      <c r="N8" s="178">
        <v>67</v>
      </c>
      <c r="O8" s="178">
        <v>67</v>
      </c>
      <c r="P8" s="178">
        <v>67</v>
      </c>
      <c r="Q8" s="178">
        <v>67</v>
      </c>
      <c r="R8" s="178">
        <v>67</v>
      </c>
      <c r="S8" s="178">
        <v>67</v>
      </c>
      <c r="T8" s="178">
        <v>67</v>
      </c>
      <c r="U8" s="178">
        <v>67</v>
      </c>
      <c r="V8" s="178">
        <v>67</v>
      </c>
      <c r="W8" s="178">
        <v>67</v>
      </c>
      <c r="X8" s="178">
        <v>67</v>
      </c>
      <c r="Y8" s="178">
        <v>67</v>
      </c>
      <c r="Z8" s="166">
        <f>_xlfn.AGGREGATE(1,6,Tabel18[[#This Row],[Net replacement rate, 25m, 67%, single w. no children 
(2015)]:[Net replacement rate, 36m, 67%, single w. no children 
(2015)]])</f>
        <v>76</v>
      </c>
      <c r="AA8" s="166">
        <f>_xlfn.AGGREGATE(1,6,Tabel18[[#This Row],[Net replacement rate, 25m, 67%, single w. no children 
(2019)]:[Net replacement rate, 36m, 67%, single w. no children 
(2019)]])</f>
        <v>67</v>
      </c>
    </row>
    <row r="9" spans="1:30" x14ac:dyDescent="0.25">
      <c r="A9" s="149" t="s">
        <v>40</v>
      </c>
      <c r="B9" s="179">
        <v>34</v>
      </c>
      <c r="C9" s="179">
        <v>34</v>
      </c>
      <c r="D9" s="179">
        <v>34</v>
      </c>
      <c r="E9" s="179">
        <v>34</v>
      </c>
      <c r="F9" s="179">
        <v>34</v>
      </c>
      <c r="G9" s="179">
        <v>34</v>
      </c>
      <c r="H9" s="179">
        <v>34</v>
      </c>
      <c r="I9" s="179">
        <v>34</v>
      </c>
      <c r="J9" s="179">
        <v>34</v>
      </c>
      <c r="K9" s="179">
        <v>34</v>
      </c>
      <c r="L9" s="179">
        <v>34</v>
      </c>
      <c r="M9" s="179">
        <v>34</v>
      </c>
      <c r="N9" s="179">
        <v>36</v>
      </c>
      <c r="O9" s="179">
        <v>36</v>
      </c>
      <c r="P9" s="179">
        <v>36</v>
      </c>
      <c r="Q9" s="179">
        <v>36</v>
      </c>
      <c r="R9" s="179">
        <v>36</v>
      </c>
      <c r="S9" s="179">
        <v>36</v>
      </c>
      <c r="T9" s="179">
        <v>36</v>
      </c>
      <c r="U9" s="179">
        <v>36</v>
      </c>
      <c r="V9" s="179">
        <v>36</v>
      </c>
      <c r="W9" s="179">
        <v>36</v>
      </c>
      <c r="X9" s="179">
        <v>36</v>
      </c>
      <c r="Y9" s="179">
        <v>36</v>
      </c>
      <c r="Z9" s="168">
        <f>_xlfn.AGGREGATE(1,6,Tabel18[[#This Row],[Net replacement rate, 25m, 67%, single w. no children 
(2015)]:[Net replacement rate, 36m, 67%, single w. no children 
(2015)]])</f>
        <v>34</v>
      </c>
      <c r="AA9" s="168">
        <f>_xlfn.AGGREGATE(1,6,Tabel18[[#This Row],[Net replacement rate, 25m, 67%, single w. no children 
(2019)]:[Net replacement rate, 36m, 67%, single w. no children 
(2019)]])</f>
        <v>36</v>
      </c>
    </row>
    <row r="10" spans="1:30" x14ac:dyDescent="0.25">
      <c r="A10" s="173" t="s">
        <v>41</v>
      </c>
      <c r="B10" s="178">
        <v>63</v>
      </c>
      <c r="C10" s="178">
        <v>63</v>
      </c>
      <c r="D10" s="178">
        <v>63</v>
      </c>
      <c r="E10" s="178">
        <v>63</v>
      </c>
      <c r="F10" s="178">
        <v>63</v>
      </c>
      <c r="G10" s="178">
        <v>63</v>
      </c>
      <c r="H10" s="178">
        <v>63</v>
      </c>
      <c r="I10" s="178">
        <v>63</v>
      </c>
      <c r="J10" s="178">
        <v>63</v>
      </c>
      <c r="K10" s="178">
        <v>63</v>
      </c>
      <c r="L10" s="178">
        <v>63</v>
      </c>
      <c r="M10" s="178">
        <v>63</v>
      </c>
      <c r="N10" s="178">
        <v>60</v>
      </c>
      <c r="O10" s="178">
        <v>60</v>
      </c>
      <c r="P10" s="178">
        <v>60</v>
      </c>
      <c r="Q10" s="178">
        <v>60</v>
      </c>
      <c r="R10" s="178">
        <v>60</v>
      </c>
      <c r="S10" s="178">
        <v>60</v>
      </c>
      <c r="T10" s="178">
        <v>60</v>
      </c>
      <c r="U10" s="178">
        <v>60</v>
      </c>
      <c r="V10" s="178">
        <v>60</v>
      </c>
      <c r="W10" s="178">
        <v>60</v>
      </c>
      <c r="X10" s="178">
        <v>60</v>
      </c>
      <c r="Y10" s="178">
        <v>60</v>
      </c>
      <c r="Z10" s="166">
        <f>_xlfn.AGGREGATE(1,6,Tabel18[[#This Row],[Net replacement rate, 25m, 67%, single w. no children 
(2015)]:[Net replacement rate, 36m, 67%, single w. no children 
(2015)]])</f>
        <v>63</v>
      </c>
      <c r="AA10" s="166">
        <f>_xlfn.AGGREGATE(1,6,Tabel18[[#This Row],[Net replacement rate, 25m, 67%, single w. no children 
(2019)]:[Net replacement rate, 36m, 67%, single w. no children 
(2019)]])</f>
        <v>60</v>
      </c>
    </row>
    <row r="11" spans="1:30" x14ac:dyDescent="0.25">
      <c r="A11" s="149" t="s">
        <v>42</v>
      </c>
      <c r="B11" s="179">
        <v>50</v>
      </c>
      <c r="C11" s="179">
        <v>50</v>
      </c>
      <c r="D11" s="179">
        <v>50</v>
      </c>
      <c r="E11" s="179">
        <v>50</v>
      </c>
      <c r="F11" s="179">
        <v>50</v>
      </c>
      <c r="G11" s="179">
        <v>50</v>
      </c>
      <c r="H11" s="179">
        <v>50</v>
      </c>
      <c r="I11" s="179">
        <v>50</v>
      </c>
      <c r="J11" s="179">
        <v>50</v>
      </c>
      <c r="K11" s="179">
        <v>50</v>
      </c>
      <c r="L11" s="179">
        <v>50</v>
      </c>
      <c r="M11" s="179">
        <v>50</v>
      </c>
      <c r="N11" s="179">
        <v>46</v>
      </c>
      <c r="O11" s="179">
        <v>46</v>
      </c>
      <c r="P11" s="179">
        <v>46</v>
      </c>
      <c r="Q11" s="179">
        <v>46</v>
      </c>
      <c r="R11" s="179">
        <v>46</v>
      </c>
      <c r="S11" s="179">
        <v>46</v>
      </c>
      <c r="T11" s="179">
        <v>46</v>
      </c>
      <c r="U11" s="179">
        <v>46</v>
      </c>
      <c r="V11" s="179">
        <v>46</v>
      </c>
      <c r="W11" s="179">
        <v>46</v>
      </c>
      <c r="X11" s="179">
        <v>46</v>
      </c>
      <c r="Y11" s="179">
        <v>46</v>
      </c>
      <c r="Z11" s="168">
        <f>_xlfn.AGGREGATE(1,6,Tabel18[[#This Row],[Net replacement rate, 25m, 67%, single w. no children 
(2015)]:[Net replacement rate, 36m, 67%, single w. no children 
(2015)]])</f>
        <v>50</v>
      </c>
      <c r="AA11" s="168">
        <f>_xlfn.AGGREGATE(1,6,Tabel18[[#This Row],[Net replacement rate, 25m, 67%, single w. no children 
(2019)]:[Net replacement rate, 36m, 67%, single w. no children 
(2019)]])</f>
        <v>46</v>
      </c>
    </row>
    <row r="12" spans="1:30" x14ac:dyDescent="0.25">
      <c r="A12" s="173" t="s">
        <v>43</v>
      </c>
      <c r="B12" s="178">
        <v>49</v>
      </c>
      <c r="C12" s="178">
        <v>49</v>
      </c>
      <c r="D12" s="178">
        <v>49</v>
      </c>
      <c r="E12" s="178">
        <v>49</v>
      </c>
      <c r="F12" s="178">
        <v>49</v>
      </c>
      <c r="G12" s="178">
        <v>49</v>
      </c>
      <c r="H12" s="178">
        <v>49</v>
      </c>
      <c r="I12" s="178">
        <v>49</v>
      </c>
      <c r="J12" s="178">
        <v>49</v>
      </c>
      <c r="K12" s="178">
        <v>49</v>
      </c>
      <c r="L12" s="178">
        <v>49</v>
      </c>
      <c r="M12" s="178">
        <v>49</v>
      </c>
      <c r="N12" s="178">
        <v>47</v>
      </c>
      <c r="O12" s="178">
        <v>47</v>
      </c>
      <c r="P12" s="178">
        <v>47</v>
      </c>
      <c r="Q12" s="178">
        <v>47</v>
      </c>
      <c r="R12" s="178">
        <v>47</v>
      </c>
      <c r="S12" s="178">
        <v>47</v>
      </c>
      <c r="T12" s="178">
        <v>47</v>
      </c>
      <c r="U12" s="178">
        <v>47</v>
      </c>
      <c r="V12" s="178">
        <v>47</v>
      </c>
      <c r="W12" s="178">
        <v>47</v>
      </c>
      <c r="X12" s="178">
        <v>47</v>
      </c>
      <c r="Y12" s="178">
        <v>47</v>
      </c>
      <c r="Z12" s="166">
        <f>_xlfn.AGGREGATE(1,6,Tabel18[[#This Row],[Net replacement rate, 25m, 67%, single w. no children 
(2015)]:[Net replacement rate, 36m, 67%, single w. no children 
(2015)]])</f>
        <v>49</v>
      </c>
      <c r="AA12" s="166">
        <f>_xlfn.AGGREGATE(1,6,Tabel18[[#This Row],[Net replacement rate, 25m, 67%, single w. no children 
(2019)]:[Net replacement rate, 36m, 67%, single w. no children 
(2019)]])</f>
        <v>47</v>
      </c>
      <c r="AB12" s="4"/>
    </row>
    <row r="13" spans="1:30" x14ac:dyDescent="0.25">
      <c r="A13" s="149" t="s">
        <v>44</v>
      </c>
      <c r="B13" s="179">
        <v>7</v>
      </c>
      <c r="C13" s="179">
        <v>7</v>
      </c>
      <c r="D13" s="179">
        <v>7</v>
      </c>
      <c r="E13" s="179">
        <v>7</v>
      </c>
      <c r="F13" s="179">
        <v>7</v>
      </c>
      <c r="G13" s="179">
        <v>7</v>
      </c>
      <c r="H13" s="179">
        <v>7</v>
      </c>
      <c r="I13" s="179">
        <v>7</v>
      </c>
      <c r="J13" s="179">
        <v>7</v>
      </c>
      <c r="K13" s="179">
        <v>7</v>
      </c>
      <c r="L13" s="179">
        <v>7</v>
      </c>
      <c r="M13" s="179">
        <v>7</v>
      </c>
      <c r="N13" s="179">
        <v>21</v>
      </c>
      <c r="O13" s="179">
        <v>21</v>
      </c>
      <c r="P13" s="179">
        <v>21</v>
      </c>
      <c r="Q13" s="179">
        <v>21</v>
      </c>
      <c r="R13" s="179">
        <v>21</v>
      </c>
      <c r="S13" s="179">
        <v>21</v>
      </c>
      <c r="T13" s="179">
        <v>21</v>
      </c>
      <c r="U13" s="179">
        <v>21</v>
      </c>
      <c r="V13" s="179">
        <v>21</v>
      </c>
      <c r="W13" s="179">
        <v>21</v>
      </c>
      <c r="X13" s="179">
        <v>21</v>
      </c>
      <c r="Y13" s="179">
        <v>21</v>
      </c>
      <c r="Z13" s="168">
        <f>_xlfn.AGGREGATE(1,6,Tabel18[[#This Row],[Net replacement rate, 25m, 67%, single w. no children 
(2015)]:[Net replacement rate, 36m, 67%, single w. no children 
(2015)]])</f>
        <v>7</v>
      </c>
      <c r="AA13" s="168">
        <f>_xlfn.AGGREGATE(1,6,Tabel18[[#This Row],[Net replacement rate, 25m, 67%, single w. no children 
(2019)]:[Net replacement rate, 36m, 67%, single w. no children 
(2019)]])</f>
        <v>21</v>
      </c>
    </row>
    <row r="14" spans="1:30" x14ac:dyDescent="0.25">
      <c r="A14" s="173" t="s">
        <v>45</v>
      </c>
      <c r="B14" s="178">
        <v>20</v>
      </c>
      <c r="C14" s="178">
        <v>20</v>
      </c>
      <c r="D14" s="178">
        <v>20</v>
      </c>
      <c r="E14" s="178">
        <v>20</v>
      </c>
      <c r="F14" s="178">
        <v>20</v>
      </c>
      <c r="G14" s="178">
        <v>20</v>
      </c>
      <c r="H14" s="178">
        <v>20</v>
      </c>
      <c r="I14" s="178">
        <v>20</v>
      </c>
      <c r="J14" s="178">
        <v>20</v>
      </c>
      <c r="K14" s="178">
        <v>20</v>
      </c>
      <c r="L14" s="178">
        <v>20</v>
      </c>
      <c r="M14" s="178">
        <v>20</v>
      </c>
      <c r="N14" s="178">
        <v>13</v>
      </c>
      <c r="O14" s="178">
        <v>13</v>
      </c>
      <c r="P14" s="178">
        <v>13</v>
      </c>
      <c r="Q14" s="178">
        <v>13</v>
      </c>
      <c r="R14" s="178">
        <v>13</v>
      </c>
      <c r="S14" s="178">
        <v>13</v>
      </c>
      <c r="T14" s="178">
        <v>13</v>
      </c>
      <c r="U14" s="178">
        <v>13</v>
      </c>
      <c r="V14" s="178">
        <v>13</v>
      </c>
      <c r="W14" s="178">
        <v>13</v>
      </c>
      <c r="X14" s="178">
        <v>13</v>
      </c>
      <c r="Y14" s="178">
        <v>13</v>
      </c>
      <c r="Z14" s="166">
        <f>_xlfn.AGGREGATE(1,6,Tabel18[[#This Row],[Net replacement rate, 25m, 67%, single w. no children 
(2015)]:[Net replacement rate, 36m, 67%, single w. no children 
(2015)]])</f>
        <v>20</v>
      </c>
      <c r="AA14" s="166">
        <f>_xlfn.AGGREGATE(1,6,Tabel18[[#This Row],[Net replacement rate, 25m, 67%, single w. no children 
(2019)]:[Net replacement rate, 36m, 67%, single w. no children 
(2019)]])</f>
        <v>13</v>
      </c>
    </row>
    <row r="15" spans="1:30" x14ac:dyDescent="0.25">
      <c r="A15" s="149" t="s">
        <v>46</v>
      </c>
      <c r="B15" s="179">
        <v>59</v>
      </c>
      <c r="C15" s="179">
        <v>59</v>
      </c>
      <c r="D15" s="179">
        <v>59</v>
      </c>
      <c r="E15" s="179">
        <v>59</v>
      </c>
      <c r="F15" s="179">
        <v>59</v>
      </c>
      <c r="G15" s="179">
        <v>59</v>
      </c>
      <c r="H15" s="179">
        <v>59</v>
      </c>
      <c r="I15" s="179">
        <v>59</v>
      </c>
      <c r="J15" s="179">
        <v>59</v>
      </c>
      <c r="K15" s="179">
        <v>59</v>
      </c>
      <c r="L15" s="179">
        <v>59</v>
      </c>
      <c r="M15" s="179">
        <v>59</v>
      </c>
      <c r="N15" s="179">
        <v>68</v>
      </c>
      <c r="O15" s="179">
        <v>68</v>
      </c>
      <c r="P15" s="179">
        <v>68</v>
      </c>
      <c r="Q15" s="179">
        <v>68</v>
      </c>
      <c r="R15" s="179">
        <v>68</v>
      </c>
      <c r="S15" s="179">
        <v>68</v>
      </c>
      <c r="T15" s="179">
        <v>57</v>
      </c>
      <c r="U15" s="179">
        <v>57</v>
      </c>
      <c r="V15" s="179">
        <v>57</v>
      </c>
      <c r="W15" s="179">
        <v>57</v>
      </c>
      <c r="X15" s="179">
        <v>57</v>
      </c>
      <c r="Y15" s="179">
        <v>57</v>
      </c>
      <c r="Z15" s="168">
        <f>_xlfn.AGGREGATE(1,6,Tabel18[[#This Row],[Net replacement rate, 25m, 67%, single w. no children 
(2015)]:[Net replacement rate, 36m, 67%, single w. no children 
(2015)]])</f>
        <v>59</v>
      </c>
      <c r="AA15" s="168">
        <f>_xlfn.AGGREGATE(1,6,Tabel18[[#This Row],[Net replacement rate, 25m, 67%, single w. no children 
(2019)]:[Net replacement rate, 36m, 67%, single w. no children 
(2019)]])</f>
        <v>62.5</v>
      </c>
    </row>
    <row r="16" spans="1:30" x14ac:dyDescent="0.25">
      <c r="A16" s="173" t="s">
        <v>47</v>
      </c>
      <c r="B16" s="178">
        <v>59</v>
      </c>
      <c r="C16" s="178">
        <v>59</v>
      </c>
      <c r="D16" s="178">
        <v>59</v>
      </c>
      <c r="E16" s="178">
        <v>59</v>
      </c>
      <c r="F16" s="178">
        <v>59</v>
      </c>
      <c r="G16" s="178">
        <v>59</v>
      </c>
      <c r="H16" s="178">
        <v>59</v>
      </c>
      <c r="I16" s="178">
        <v>59</v>
      </c>
      <c r="J16" s="178">
        <v>59</v>
      </c>
      <c r="K16" s="178">
        <v>59</v>
      </c>
      <c r="L16" s="178">
        <v>59</v>
      </c>
      <c r="M16" s="178">
        <v>59</v>
      </c>
      <c r="N16" s="178">
        <v>54</v>
      </c>
      <c r="O16" s="178">
        <v>54</v>
      </c>
      <c r="P16" s="178">
        <v>54</v>
      </c>
      <c r="Q16" s="178">
        <v>54</v>
      </c>
      <c r="R16" s="178">
        <v>54</v>
      </c>
      <c r="S16" s="178">
        <v>54</v>
      </c>
      <c r="T16" s="178">
        <v>54</v>
      </c>
      <c r="U16" s="178">
        <v>54</v>
      </c>
      <c r="V16" s="178">
        <v>54</v>
      </c>
      <c r="W16" s="178">
        <v>54</v>
      </c>
      <c r="X16" s="178">
        <v>54</v>
      </c>
      <c r="Y16" s="178">
        <v>54</v>
      </c>
      <c r="Z16" s="166">
        <f>_xlfn.AGGREGATE(1,6,Tabel18[[#This Row],[Net replacement rate, 25m, 67%, single w. no children 
(2015)]:[Net replacement rate, 36m, 67%, single w. no children 
(2015)]])</f>
        <v>59</v>
      </c>
      <c r="AA16" s="166">
        <f>_xlfn.AGGREGATE(1,6,Tabel18[[#This Row],[Net replacement rate, 25m, 67%, single w. no children 
(2019)]:[Net replacement rate, 36m, 67%, single w. no children 
(2019)]])</f>
        <v>54</v>
      </c>
    </row>
    <row r="17" spans="1:27" x14ac:dyDescent="0.25">
      <c r="A17" s="149" t="s">
        <v>48</v>
      </c>
      <c r="B17" s="179">
        <v>25</v>
      </c>
      <c r="C17" s="179">
        <v>25</v>
      </c>
      <c r="D17" s="179">
        <v>25</v>
      </c>
      <c r="E17" s="179">
        <v>25</v>
      </c>
      <c r="F17" s="179">
        <v>25</v>
      </c>
      <c r="G17" s="179">
        <v>25</v>
      </c>
      <c r="H17" s="179">
        <v>25</v>
      </c>
      <c r="I17" s="179">
        <v>25</v>
      </c>
      <c r="J17" s="179">
        <v>25</v>
      </c>
      <c r="K17" s="179">
        <v>25</v>
      </c>
      <c r="L17" s="179">
        <v>25</v>
      </c>
      <c r="M17" s="179">
        <v>25</v>
      </c>
      <c r="N17" s="179">
        <v>22</v>
      </c>
      <c r="O17" s="179">
        <v>22</v>
      </c>
      <c r="P17" s="179">
        <v>22</v>
      </c>
      <c r="Q17" s="179">
        <v>22</v>
      </c>
      <c r="R17" s="179">
        <v>22</v>
      </c>
      <c r="S17" s="179">
        <v>22</v>
      </c>
      <c r="T17" s="179">
        <v>22</v>
      </c>
      <c r="U17" s="179">
        <v>22</v>
      </c>
      <c r="V17" s="179">
        <v>22</v>
      </c>
      <c r="W17" s="179">
        <v>22</v>
      </c>
      <c r="X17" s="179">
        <v>22</v>
      </c>
      <c r="Y17" s="179">
        <v>22</v>
      </c>
      <c r="Z17" s="168">
        <f>_xlfn.AGGREGATE(1,6,Tabel18[[#This Row],[Net replacement rate, 25m, 67%, single w. no children 
(2015)]:[Net replacement rate, 36m, 67%, single w. no children 
(2015)]])</f>
        <v>25</v>
      </c>
      <c r="AA17" s="168">
        <f>_xlfn.AGGREGATE(1,6,Tabel18[[#This Row],[Net replacement rate, 25m, 67%, single w. no children 
(2019)]:[Net replacement rate, 36m, 67%, single w. no children 
(2019)]])</f>
        <v>22</v>
      </c>
    </row>
    <row r="18" spans="1:27" x14ac:dyDescent="0.25">
      <c r="A18" s="173" t="s">
        <v>49</v>
      </c>
      <c r="B18" s="178">
        <v>0</v>
      </c>
      <c r="C18" s="178">
        <v>0</v>
      </c>
      <c r="D18" s="178">
        <v>0</v>
      </c>
      <c r="E18" s="178">
        <v>0</v>
      </c>
      <c r="F18" s="178">
        <v>0</v>
      </c>
      <c r="G18" s="178">
        <v>0</v>
      </c>
      <c r="H18" s="178">
        <v>0</v>
      </c>
      <c r="I18" s="178">
        <v>0</v>
      </c>
      <c r="J18" s="178">
        <v>0</v>
      </c>
      <c r="K18" s="178">
        <v>0</v>
      </c>
      <c r="L18" s="178">
        <v>0</v>
      </c>
      <c r="M18" s="178">
        <v>0</v>
      </c>
      <c r="N18" s="178">
        <v>0</v>
      </c>
      <c r="O18" s="178">
        <v>0</v>
      </c>
      <c r="P18" s="178">
        <v>0</v>
      </c>
      <c r="Q18" s="178">
        <v>14</v>
      </c>
      <c r="R18" s="178">
        <v>14</v>
      </c>
      <c r="S18" s="178">
        <v>14</v>
      </c>
      <c r="T18" s="178">
        <v>14</v>
      </c>
      <c r="U18" s="178">
        <v>14</v>
      </c>
      <c r="V18" s="178">
        <v>14</v>
      </c>
      <c r="W18" s="178">
        <v>14</v>
      </c>
      <c r="X18" s="178">
        <v>14</v>
      </c>
      <c r="Y18" s="178">
        <v>14</v>
      </c>
      <c r="Z18" s="166">
        <f>_xlfn.AGGREGATE(1,6,Tabel18[[#This Row],[Net replacement rate, 25m, 67%, single w. no children 
(2015)]:[Net replacement rate, 36m, 67%, single w. no children 
(2015)]])</f>
        <v>0</v>
      </c>
      <c r="AA18" s="166">
        <f>_xlfn.AGGREGATE(1,6,Tabel18[[#This Row],[Net replacement rate, 25m, 67%, single w. no children 
(2019)]:[Net replacement rate, 36m, 67%, single w. no children 
(2019)]])</f>
        <v>10.5</v>
      </c>
    </row>
    <row r="19" spans="1:27" x14ac:dyDescent="0.25">
      <c r="A19" s="149" t="s">
        <v>50</v>
      </c>
      <c r="B19" s="179">
        <v>60</v>
      </c>
      <c r="C19" s="179">
        <v>60</v>
      </c>
      <c r="D19" s="179">
        <v>60</v>
      </c>
      <c r="E19" s="179">
        <v>60</v>
      </c>
      <c r="F19" s="179">
        <v>60</v>
      </c>
      <c r="G19" s="179">
        <v>60</v>
      </c>
      <c r="H19" s="179">
        <v>60</v>
      </c>
      <c r="I19" s="179">
        <v>60</v>
      </c>
      <c r="J19" s="179">
        <v>60</v>
      </c>
      <c r="K19" s="179">
        <v>60</v>
      </c>
      <c r="L19" s="179">
        <v>60</v>
      </c>
      <c r="M19" s="179">
        <v>60</v>
      </c>
      <c r="N19" s="179">
        <v>58</v>
      </c>
      <c r="O19" s="179">
        <v>58</v>
      </c>
      <c r="P19" s="179">
        <v>58</v>
      </c>
      <c r="Q19" s="179">
        <v>58</v>
      </c>
      <c r="R19" s="179">
        <v>58</v>
      </c>
      <c r="S19" s="179">
        <v>58</v>
      </c>
      <c r="T19" s="179">
        <v>58</v>
      </c>
      <c r="U19" s="179">
        <v>58</v>
      </c>
      <c r="V19" s="179">
        <v>58</v>
      </c>
      <c r="W19" s="179">
        <v>58</v>
      </c>
      <c r="X19" s="179">
        <v>58</v>
      </c>
      <c r="Y19" s="179">
        <v>58</v>
      </c>
      <c r="Z19" s="168">
        <f>_xlfn.AGGREGATE(1,6,Tabel18[[#This Row],[Net replacement rate, 25m, 67%, single w. no children 
(2015)]:[Net replacement rate, 36m, 67%, single w. no children 
(2015)]])</f>
        <v>60</v>
      </c>
      <c r="AA19" s="168">
        <f>_xlfn.AGGREGATE(1,6,Tabel18[[#This Row],[Net replacement rate, 25m, 67%, single w. no children 
(2019)]:[Net replacement rate, 36m, 67%, single w. no children 
(2019)]])</f>
        <v>58</v>
      </c>
    </row>
    <row r="20" spans="1:27" x14ac:dyDescent="0.25">
      <c r="A20" s="173" t="s">
        <v>51</v>
      </c>
      <c r="B20" s="178">
        <v>31</v>
      </c>
      <c r="C20" s="178">
        <v>31</v>
      </c>
      <c r="D20" s="178">
        <v>31</v>
      </c>
      <c r="E20" s="178">
        <v>31</v>
      </c>
      <c r="F20" s="178">
        <v>31</v>
      </c>
      <c r="G20" s="178">
        <v>31</v>
      </c>
      <c r="H20" s="178">
        <v>31</v>
      </c>
      <c r="I20" s="178">
        <v>31</v>
      </c>
      <c r="J20" s="178">
        <v>31</v>
      </c>
      <c r="K20" s="178">
        <v>31</v>
      </c>
      <c r="L20" s="178">
        <v>31</v>
      </c>
      <c r="M20" s="178">
        <v>31</v>
      </c>
      <c r="N20" s="178">
        <v>32</v>
      </c>
      <c r="O20" s="178">
        <v>32</v>
      </c>
      <c r="P20" s="178">
        <v>32</v>
      </c>
      <c r="Q20" s="178">
        <v>32</v>
      </c>
      <c r="R20" s="178">
        <v>32</v>
      </c>
      <c r="S20" s="178">
        <v>32</v>
      </c>
      <c r="T20" s="178">
        <v>32</v>
      </c>
      <c r="U20" s="178">
        <v>32</v>
      </c>
      <c r="V20" s="178">
        <v>32</v>
      </c>
      <c r="W20" s="178">
        <v>32</v>
      </c>
      <c r="X20" s="178">
        <v>32</v>
      </c>
      <c r="Y20" s="178">
        <v>32</v>
      </c>
      <c r="Z20" s="166">
        <f>_xlfn.AGGREGATE(1,6,Tabel18[[#This Row],[Net replacement rate, 25m, 67%, single w. no children 
(2015)]:[Net replacement rate, 36m, 67%, single w. no children 
(2015)]])</f>
        <v>31</v>
      </c>
      <c r="AA20" s="166">
        <f>_xlfn.AGGREGATE(1,6,Tabel18[[#This Row],[Net replacement rate, 25m, 67%, single w. no children 
(2019)]:[Net replacement rate, 36m, 67%, single w. no children 
(2019)]])</f>
        <v>32</v>
      </c>
    </row>
    <row r="21" spans="1:27" x14ac:dyDescent="0.25">
      <c r="A21" s="149" t="s">
        <v>53</v>
      </c>
      <c r="B21" s="179">
        <v>37</v>
      </c>
      <c r="C21" s="179">
        <v>37</v>
      </c>
      <c r="D21" s="179">
        <v>37</v>
      </c>
      <c r="E21" s="179">
        <v>37</v>
      </c>
      <c r="F21" s="179">
        <v>37</v>
      </c>
      <c r="G21" s="179">
        <v>37</v>
      </c>
      <c r="H21" s="179">
        <v>37</v>
      </c>
      <c r="I21" s="179">
        <v>37</v>
      </c>
      <c r="J21" s="179">
        <v>37</v>
      </c>
      <c r="K21" s="179">
        <v>37</v>
      </c>
      <c r="L21" s="179">
        <v>37</v>
      </c>
      <c r="M21" s="179">
        <v>37</v>
      </c>
      <c r="N21" s="179">
        <v>35</v>
      </c>
      <c r="O21" s="179">
        <v>35</v>
      </c>
      <c r="P21" s="179">
        <v>35</v>
      </c>
      <c r="Q21" s="179">
        <v>35</v>
      </c>
      <c r="R21" s="179">
        <v>35</v>
      </c>
      <c r="S21" s="179">
        <v>35</v>
      </c>
      <c r="T21" s="179">
        <v>35</v>
      </c>
      <c r="U21" s="179">
        <v>35</v>
      </c>
      <c r="V21" s="179">
        <v>35</v>
      </c>
      <c r="W21" s="179">
        <v>35</v>
      </c>
      <c r="X21" s="179">
        <v>35</v>
      </c>
      <c r="Y21" s="179">
        <v>35</v>
      </c>
      <c r="Z21" s="168">
        <f>_xlfn.AGGREGATE(1,6,Tabel18[[#This Row],[Net replacement rate, 25m, 67%, single w. no children 
(2015)]:[Net replacement rate, 36m, 67%, single w. no children 
(2015)]])</f>
        <v>37</v>
      </c>
      <c r="AA21" s="168">
        <f>_xlfn.AGGREGATE(1,6,Tabel18[[#This Row],[Net replacement rate, 25m, 67%, single w. no children 
(2019)]:[Net replacement rate, 36m, 67%, single w. no children 
(2019)]])</f>
        <v>35</v>
      </c>
    </row>
    <row r="22" spans="1:27" x14ac:dyDescent="0.25">
      <c r="A22" s="173" t="s">
        <v>52</v>
      </c>
      <c r="B22" s="178">
        <v>37</v>
      </c>
      <c r="C22" s="178">
        <v>37</v>
      </c>
      <c r="D22" s="178">
        <v>37</v>
      </c>
      <c r="E22" s="178">
        <v>37</v>
      </c>
      <c r="F22" s="178">
        <v>37</v>
      </c>
      <c r="G22" s="178">
        <v>37</v>
      </c>
      <c r="H22" s="178">
        <v>37</v>
      </c>
      <c r="I22" s="178">
        <v>37</v>
      </c>
      <c r="J22" s="178">
        <v>37</v>
      </c>
      <c r="K22" s="178">
        <v>37</v>
      </c>
      <c r="L22" s="178">
        <v>37</v>
      </c>
      <c r="M22" s="178">
        <v>37</v>
      </c>
      <c r="N22" s="178">
        <v>30</v>
      </c>
      <c r="O22" s="178">
        <v>30</v>
      </c>
      <c r="P22" s="178">
        <v>30</v>
      </c>
      <c r="Q22" s="178">
        <v>30</v>
      </c>
      <c r="R22" s="178">
        <v>30</v>
      </c>
      <c r="S22" s="178">
        <v>30</v>
      </c>
      <c r="T22" s="178">
        <v>30</v>
      </c>
      <c r="U22" s="178">
        <v>30</v>
      </c>
      <c r="V22" s="178">
        <v>30</v>
      </c>
      <c r="W22" s="178">
        <v>30</v>
      </c>
      <c r="X22" s="178">
        <v>30</v>
      </c>
      <c r="Y22" s="178">
        <v>30</v>
      </c>
      <c r="Z22" s="166">
        <f>_xlfn.AGGREGATE(1,6,Tabel18[[#This Row],[Net replacement rate, 25m, 67%, single w. no children 
(2015)]:[Net replacement rate, 36m, 67%, single w. no children 
(2015)]])</f>
        <v>37</v>
      </c>
      <c r="AA22" s="166">
        <f>_xlfn.AGGREGATE(1,6,Tabel18[[#This Row],[Net replacement rate, 25m, 67%, single w. no children 
(2019)]:[Net replacement rate, 36m, 67%, single w. no children 
(2019)]])</f>
        <v>30</v>
      </c>
    </row>
    <row r="23" spans="1:27" x14ac:dyDescent="0.25">
      <c r="A23" s="149" t="s">
        <v>54</v>
      </c>
      <c r="B23" s="179">
        <v>61</v>
      </c>
      <c r="C23" s="179">
        <v>61</v>
      </c>
      <c r="D23" s="179">
        <v>61</v>
      </c>
      <c r="E23" s="179">
        <v>61</v>
      </c>
      <c r="F23" s="179">
        <v>61</v>
      </c>
      <c r="G23" s="179">
        <v>61</v>
      </c>
      <c r="H23" s="179">
        <v>61</v>
      </c>
      <c r="I23" s="179">
        <v>61</v>
      </c>
      <c r="J23" s="179">
        <v>61</v>
      </c>
      <c r="K23" s="179">
        <v>61</v>
      </c>
      <c r="L23" s="179">
        <v>61</v>
      </c>
      <c r="M23" s="179">
        <v>61</v>
      </c>
      <c r="N23" s="179">
        <v>60</v>
      </c>
      <c r="O23" s="179">
        <v>60</v>
      </c>
      <c r="P23" s="179">
        <v>60</v>
      </c>
      <c r="Q23" s="179">
        <v>60</v>
      </c>
      <c r="R23" s="179">
        <v>60</v>
      </c>
      <c r="S23" s="179">
        <v>60</v>
      </c>
      <c r="T23" s="179">
        <v>60</v>
      </c>
      <c r="U23" s="179">
        <v>60</v>
      </c>
      <c r="V23" s="179">
        <v>60</v>
      </c>
      <c r="W23" s="179">
        <v>60</v>
      </c>
      <c r="X23" s="179">
        <v>60</v>
      </c>
      <c r="Y23" s="179">
        <v>60</v>
      </c>
      <c r="Z23" s="168">
        <f>_xlfn.AGGREGATE(1,6,Tabel18[[#This Row],[Net replacement rate, 25m, 67%, single w. no children 
(2015)]:[Net replacement rate, 36m, 67%, single w. no children 
(2015)]])</f>
        <v>61</v>
      </c>
      <c r="AA23" s="168">
        <f>_xlfn.AGGREGATE(1,6,Tabel18[[#This Row],[Net replacement rate, 25m, 67%, single w. no children 
(2019)]:[Net replacement rate, 36m, 67%, single w. no children 
(2019)]])</f>
        <v>60</v>
      </c>
    </row>
    <row r="24" spans="1:27" x14ac:dyDescent="0.25">
      <c r="A24" s="173" t="s">
        <v>55</v>
      </c>
      <c r="B24" s="184" t="s">
        <v>66</v>
      </c>
      <c r="C24" s="180" t="s">
        <v>66</v>
      </c>
      <c r="D24" s="184" t="s">
        <v>66</v>
      </c>
      <c r="E24" s="180" t="s">
        <v>66</v>
      </c>
      <c r="F24" s="184" t="s">
        <v>66</v>
      </c>
      <c r="G24" s="180" t="s">
        <v>66</v>
      </c>
      <c r="H24" s="184" t="s">
        <v>66</v>
      </c>
      <c r="I24" s="180" t="s">
        <v>66</v>
      </c>
      <c r="J24" s="184" t="s">
        <v>66</v>
      </c>
      <c r="K24" s="180" t="s">
        <v>66</v>
      </c>
      <c r="L24" s="184" t="s">
        <v>66</v>
      </c>
      <c r="M24" s="180" t="s">
        <v>66</v>
      </c>
      <c r="N24" s="184" t="s">
        <v>66</v>
      </c>
      <c r="O24" s="180" t="s">
        <v>66</v>
      </c>
      <c r="P24" s="184" t="s">
        <v>66</v>
      </c>
      <c r="Q24" s="180" t="s">
        <v>66</v>
      </c>
      <c r="R24" s="184" t="s">
        <v>66</v>
      </c>
      <c r="S24" s="180" t="s">
        <v>66</v>
      </c>
      <c r="T24" s="184" t="s">
        <v>66</v>
      </c>
      <c r="U24" s="180" t="s">
        <v>66</v>
      </c>
      <c r="V24" s="184" t="s">
        <v>66</v>
      </c>
      <c r="W24" s="180" t="s">
        <v>66</v>
      </c>
      <c r="X24" s="184" t="s">
        <v>66</v>
      </c>
      <c r="Y24" s="180" t="s">
        <v>66</v>
      </c>
      <c r="Z24" s="166" t="s">
        <v>66</v>
      </c>
      <c r="AA24" s="166" t="s">
        <v>66</v>
      </c>
    </row>
    <row r="25" spans="1:27" x14ac:dyDescent="0.25">
      <c r="A25" s="149" t="s">
        <v>56</v>
      </c>
      <c r="B25" s="179">
        <v>69</v>
      </c>
      <c r="C25" s="179">
        <v>69</v>
      </c>
      <c r="D25" s="179">
        <v>69</v>
      </c>
      <c r="E25" s="179">
        <v>69</v>
      </c>
      <c r="F25" s="179">
        <v>69</v>
      </c>
      <c r="G25" s="179">
        <v>69</v>
      </c>
      <c r="H25" s="179">
        <v>69</v>
      </c>
      <c r="I25" s="179">
        <v>69</v>
      </c>
      <c r="J25" s="179">
        <v>69</v>
      </c>
      <c r="K25" s="179">
        <v>69</v>
      </c>
      <c r="L25" s="179">
        <v>69</v>
      </c>
      <c r="M25" s="179">
        <v>69</v>
      </c>
      <c r="N25" s="179">
        <v>68</v>
      </c>
      <c r="O25" s="179">
        <v>68</v>
      </c>
      <c r="P25" s="179">
        <v>68</v>
      </c>
      <c r="Q25" s="179">
        <v>68</v>
      </c>
      <c r="R25" s="179">
        <v>66</v>
      </c>
      <c r="S25" s="179">
        <v>66</v>
      </c>
      <c r="T25" s="179">
        <v>66</v>
      </c>
      <c r="U25" s="179">
        <v>66</v>
      </c>
      <c r="V25" s="179">
        <v>66</v>
      </c>
      <c r="W25" s="179">
        <v>66</v>
      </c>
      <c r="X25" s="179">
        <v>66</v>
      </c>
      <c r="Y25" s="179">
        <v>66</v>
      </c>
      <c r="Z25" s="168">
        <f>_xlfn.AGGREGATE(1,6,Tabel18[[#This Row],[Net replacement rate, 25m, 67%, single w. no children 
(2015)]:[Net replacement rate, 36m, 67%, single w. no children 
(2015)]])</f>
        <v>69</v>
      </c>
      <c r="AA25" s="168">
        <f>_xlfn.AGGREGATE(1,6,Tabel18[[#This Row],[Net replacement rate, 25m, 67%, single w. no children 
(2019)]:[Net replacement rate, 36m, 67%, single w. no children 
(2019)]])</f>
        <v>66.666666666666671</v>
      </c>
    </row>
    <row r="26" spans="1:27" x14ac:dyDescent="0.25">
      <c r="A26" s="173" t="s">
        <v>57</v>
      </c>
      <c r="B26" s="178">
        <v>49</v>
      </c>
      <c r="C26" s="178">
        <v>49</v>
      </c>
      <c r="D26" s="178">
        <v>49</v>
      </c>
      <c r="E26" s="178">
        <v>49</v>
      </c>
      <c r="F26" s="178">
        <v>49</v>
      </c>
      <c r="G26" s="178">
        <v>49</v>
      </c>
      <c r="H26" s="178">
        <v>49</v>
      </c>
      <c r="I26" s="178">
        <v>49</v>
      </c>
      <c r="J26" s="178">
        <v>49</v>
      </c>
      <c r="K26" s="178">
        <v>49</v>
      </c>
      <c r="L26" s="178">
        <v>49</v>
      </c>
      <c r="M26" s="178">
        <v>49</v>
      </c>
      <c r="N26" s="178">
        <v>49</v>
      </c>
      <c r="O26" s="178">
        <v>49</v>
      </c>
      <c r="P26" s="178">
        <v>49</v>
      </c>
      <c r="Q26" s="178">
        <v>49</v>
      </c>
      <c r="R26" s="178">
        <v>49</v>
      </c>
      <c r="S26" s="178">
        <v>49</v>
      </c>
      <c r="T26" s="178">
        <v>49</v>
      </c>
      <c r="U26" s="178">
        <v>49</v>
      </c>
      <c r="V26" s="178">
        <v>49</v>
      </c>
      <c r="W26" s="178">
        <v>49</v>
      </c>
      <c r="X26" s="178">
        <v>49</v>
      </c>
      <c r="Y26" s="178">
        <v>49</v>
      </c>
      <c r="Z26" s="166">
        <f>_xlfn.AGGREGATE(1,6,Tabel18[[#This Row],[Net replacement rate, 25m, 67%, single w. no children 
(2015)]:[Net replacement rate, 36m, 67%, single w. no children 
(2015)]])</f>
        <v>49</v>
      </c>
      <c r="AA26" s="166">
        <f>_xlfn.AGGREGATE(1,6,Tabel18[[#This Row],[Net replacement rate, 25m, 67%, single w. no children 
(2019)]:[Net replacement rate, 36m, 67%, single w. no children 
(2019)]])</f>
        <v>49</v>
      </c>
    </row>
    <row r="27" spans="1:27" x14ac:dyDescent="0.25">
      <c r="A27" s="149" t="s">
        <v>8</v>
      </c>
      <c r="B27" s="179">
        <v>54</v>
      </c>
      <c r="C27" s="179">
        <v>54</v>
      </c>
      <c r="D27" s="179">
        <v>54</v>
      </c>
      <c r="E27" s="179">
        <v>54</v>
      </c>
      <c r="F27" s="179">
        <v>54</v>
      </c>
      <c r="G27" s="179">
        <v>54</v>
      </c>
      <c r="H27" s="179">
        <v>54</v>
      </c>
      <c r="I27" s="179">
        <v>54</v>
      </c>
      <c r="J27" s="179">
        <v>54</v>
      </c>
      <c r="K27" s="179">
        <v>54</v>
      </c>
      <c r="L27" s="179">
        <v>54</v>
      </c>
      <c r="M27" s="179">
        <v>54</v>
      </c>
      <c r="N27" s="179">
        <v>50</v>
      </c>
      <c r="O27" s="179">
        <v>50</v>
      </c>
      <c r="P27" s="179">
        <v>50</v>
      </c>
      <c r="Q27" s="179">
        <v>50</v>
      </c>
      <c r="R27" s="179">
        <v>50</v>
      </c>
      <c r="S27" s="179">
        <v>50</v>
      </c>
      <c r="T27" s="179">
        <v>50</v>
      </c>
      <c r="U27" s="179">
        <v>50</v>
      </c>
      <c r="V27" s="179">
        <v>50</v>
      </c>
      <c r="W27" s="179">
        <v>50</v>
      </c>
      <c r="X27" s="179">
        <v>50</v>
      </c>
      <c r="Y27" s="179">
        <v>50</v>
      </c>
      <c r="Z27" s="168">
        <f>_xlfn.AGGREGATE(1,6,Tabel18[[#This Row],[Net replacement rate, 25m, 67%, single w. no children 
(2015)]:[Net replacement rate, 36m, 67%, single w. no children 
(2015)]])</f>
        <v>54</v>
      </c>
      <c r="AA27" s="168">
        <f>_xlfn.AGGREGATE(1,6,Tabel18[[#This Row],[Net replacement rate, 25m, 67%, single w. no children 
(2019)]:[Net replacement rate, 36m, 67%, single w. no children 
(2019)]])</f>
        <v>50</v>
      </c>
    </row>
    <row r="28" spans="1:27" x14ac:dyDescent="0.25">
      <c r="A28" s="173" t="s">
        <v>58</v>
      </c>
      <c r="B28" s="178">
        <v>32</v>
      </c>
      <c r="C28" s="178">
        <v>32</v>
      </c>
      <c r="D28" s="178">
        <v>32</v>
      </c>
      <c r="E28" s="178">
        <v>32</v>
      </c>
      <c r="F28" s="178">
        <v>32</v>
      </c>
      <c r="G28" s="178">
        <v>32</v>
      </c>
      <c r="H28" s="178">
        <v>32</v>
      </c>
      <c r="I28" s="178">
        <v>32</v>
      </c>
      <c r="J28" s="178">
        <v>32</v>
      </c>
      <c r="K28" s="178">
        <v>32</v>
      </c>
      <c r="L28" s="178">
        <v>32</v>
      </c>
      <c r="M28" s="178">
        <v>32</v>
      </c>
      <c r="N28" s="178">
        <v>32</v>
      </c>
      <c r="O28" s="178">
        <v>32</v>
      </c>
      <c r="P28" s="178">
        <v>32</v>
      </c>
      <c r="Q28" s="178">
        <v>32</v>
      </c>
      <c r="R28" s="178">
        <v>32</v>
      </c>
      <c r="S28" s="178">
        <v>32</v>
      </c>
      <c r="T28" s="178">
        <v>32</v>
      </c>
      <c r="U28" s="178">
        <v>32</v>
      </c>
      <c r="V28" s="178">
        <v>32</v>
      </c>
      <c r="W28" s="178">
        <v>32</v>
      </c>
      <c r="X28" s="178">
        <v>32</v>
      </c>
      <c r="Y28" s="178">
        <v>32</v>
      </c>
      <c r="Z28" s="166">
        <f>_xlfn.AGGREGATE(1,6,Tabel18[[#This Row],[Net replacement rate, 25m, 67%, single w. no children 
(2015)]:[Net replacement rate, 36m, 67%, single w. no children 
(2015)]])</f>
        <v>32</v>
      </c>
      <c r="AA28" s="166">
        <f>_xlfn.AGGREGATE(1,6,Tabel18[[#This Row],[Net replacement rate, 25m, 67%, single w. no children 
(2019)]:[Net replacement rate, 36m, 67%, single w. no children 
(2019)]])</f>
        <v>32</v>
      </c>
    </row>
    <row r="29" spans="1:27" x14ac:dyDescent="0.25">
      <c r="A29" s="149" t="s">
        <v>59</v>
      </c>
      <c r="B29" s="179">
        <v>44</v>
      </c>
      <c r="C29" s="179">
        <v>44</v>
      </c>
      <c r="D29" s="179">
        <v>44</v>
      </c>
      <c r="E29" s="179">
        <v>44</v>
      </c>
      <c r="F29" s="179">
        <v>44</v>
      </c>
      <c r="G29" s="179">
        <v>44</v>
      </c>
      <c r="H29" s="179">
        <v>44</v>
      </c>
      <c r="I29" s="179">
        <v>44</v>
      </c>
      <c r="J29" s="179">
        <v>44</v>
      </c>
      <c r="K29" s="179">
        <v>44</v>
      </c>
      <c r="L29" s="179">
        <v>44</v>
      </c>
      <c r="M29" s="179">
        <v>44</v>
      </c>
      <c r="N29" s="179">
        <v>41</v>
      </c>
      <c r="O29" s="179">
        <v>41</v>
      </c>
      <c r="P29" s="179">
        <v>41</v>
      </c>
      <c r="Q29" s="179">
        <v>41</v>
      </c>
      <c r="R29" s="179">
        <v>41</v>
      </c>
      <c r="S29" s="179">
        <v>41</v>
      </c>
      <c r="T29" s="179">
        <v>41</v>
      </c>
      <c r="U29" s="179">
        <v>41</v>
      </c>
      <c r="V29" s="179">
        <v>41</v>
      </c>
      <c r="W29" s="179">
        <v>41</v>
      </c>
      <c r="X29" s="179">
        <v>41</v>
      </c>
      <c r="Y29" s="179">
        <v>41</v>
      </c>
      <c r="Z29" s="168">
        <f>_xlfn.AGGREGATE(1,6,Tabel18[[#This Row],[Net replacement rate, 25m, 67%, single w. no children 
(2015)]:[Net replacement rate, 36m, 67%, single w. no children 
(2015)]])</f>
        <v>44</v>
      </c>
      <c r="AA29" s="168">
        <f>_xlfn.AGGREGATE(1,6,Tabel18[[#This Row],[Net replacement rate, 25m, 67%, single w. no children 
(2019)]:[Net replacement rate, 36m, 67%, single w. no children 
(2019)]])</f>
        <v>41</v>
      </c>
    </row>
    <row r="30" spans="1:27" x14ac:dyDescent="0.25">
      <c r="A30" s="173" t="s">
        <v>159</v>
      </c>
      <c r="B30" s="178">
        <v>24</v>
      </c>
      <c r="C30" s="178">
        <v>24</v>
      </c>
      <c r="D30" s="178">
        <v>24</v>
      </c>
      <c r="E30" s="178">
        <v>24</v>
      </c>
      <c r="F30" s="178">
        <v>24</v>
      </c>
      <c r="G30" s="178">
        <v>24</v>
      </c>
      <c r="H30" s="178">
        <v>24</v>
      </c>
      <c r="I30" s="178">
        <v>24</v>
      </c>
      <c r="J30" s="178">
        <v>24</v>
      </c>
      <c r="K30" s="178">
        <v>24</v>
      </c>
      <c r="L30" s="178">
        <v>24</v>
      </c>
      <c r="M30" s="178">
        <v>24</v>
      </c>
      <c r="N30" s="178">
        <v>20</v>
      </c>
      <c r="O30" s="178">
        <v>20</v>
      </c>
      <c r="P30" s="178">
        <v>20</v>
      </c>
      <c r="Q30" s="178">
        <v>20</v>
      </c>
      <c r="R30" s="178">
        <v>20</v>
      </c>
      <c r="S30" s="178">
        <v>20</v>
      </c>
      <c r="T30" s="178">
        <v>20</v>
      </c>
      <c r="U30" s="178">
        <v>20</v>
      </c>
      <c r="V30" s="178">
        <v>20</v>
      </c>
      <c r="W30" s="178">
        <v>20</v>
      </c>
      <c r="X30" s="178">
        <v>20</v>
      </c>
      <c r="Y30" s="178">
        <v>20</v>
      </c>
      <c r="Z30" s="166">
        <f>_xlfn.AGGREGATE(1,6,Tabel18[[#This Row],[Net replacement rate, 25m, 67%, single w. no children 
(2015)]:[Net replacement rate, 36m, 67%, single w. no children 
(2015)]])</f>
        <v>24</v>
      </c>
      <c r="AA30" s="166">
        <f>_xlfn.AGGREGATE(1,6,Tabel18[[#This Row],[Net replacement rate, 25m, 67%, single w. no children 
(2019)]:[Net replacement rate, 36m, 67%, single w. no children 
(2019)]])</f>
        <v>20</v>
      </c>
    </row>
    <row r="31" spans="1:27" x14ac:dyDescent="0.25">
      <c r="A31" s="149" t="s">
        <v>61</v>
      </c>
      <c r="B31" s="179">
        <v>47</v>
      </c>
      <c r="C31" s="179">
        <v>47</v>
      </c>
      <c r="D31" s="179">
        <v>47</v>
      </c>
      <c r="E31" s="179">
        <v>47</v>
      </c>
      <c r="F31" s="179">
        <v>47</v>
      </c>
      <c r="G31" s="179">
        <v>47</v>
      </c>
      <c r="H31" s="179">
        <v>47</v>
      </c>
      <c r="I31" s="179">
        <v>47</v>
      </c>
      <c r="J31" s="179">
        <v>47</v>
      </c>
      <c r="K31" s="179">
        <v>47</v>
      </c>
      <c r="L31" s="179">
        <v>47</v>
      </c>
      <c r="M31" s="179">
        <v>47</v>
      </c>
      <c r="N31" s="179">
        <v>59</v>
      </c>
      <c r="O31" s="179">
        <v>59</v>
      </c>
      <c r="P31" s="179">
        <v>59</v>
      </c>
      <c r="Q31" s="179">
        <v>59</v>
      </c>
      <c r="R31" s="179">
        <v>59</v>
      </c>
      <c r="S31" s="179">
        <v>59</v>
      </c>
      <c r="T31" s="179">
        <v>59</v>
      </c>
      <c r="U31" s="179">
        <v>59</v>
      </c>
      <c r="V31" s="179">
        <v>59</v>
      </c>
      <c r="W31" s="179">
        <v>59</v>
      </c>
      <c r="X31" s="179">
        <v>59</v>
      </c>
      <c r="Y31" s="179">
        <v>59</v>
      </c>
      <c r="Z31" s="168">
        <f>_xlfn.AGGREGATE(1,6,Tabel18[[#This Row],[Net replacement rate, 25m, 67%, single w. no children 
(2015)]:[Net replacement rate, 36m, 67%, single w. no children 
(2015)]])</f>
        <v>47</v>
      </c>
      <c r="AA31" s="168">
        <f>_xlfn.AGGREGATE(1,6,Tabel18[[#This Row],[Net replacement rate, 25m, 67%, single w. no children 
(2019)]:[Net replacement rate, 36m, 67%, single w. no children 
(2019)]])</f>
        <v>59</v>
      </c>
    </row>
    <row r="32" spans="1:27" x14ac:dyDescent="0.25">
      <c r="A32" s="173" t="s">
        <v>62</v>
      </c>
      <c r="B32" s="178">
        <v>30</v>
      </c>
      <c r="C32" s="178">
        <v>30</v>
      </c>
      <c r="D32" s="178">
        <v>30</v>
      </c>
      <c r="E32" s="178">
        <v>30</v>
      </c>
      <c r="F32" s="178">
        <v>30</v>
      </c>
      <c r="G32" s="178">
        <v>30</v>
      </c>
      <c r="H32" s="178">
        <v>30</v>
      </c>
      <c r="I32" s="178">
        <v>30</v>
      </c>
      <c r="J32" s="178">
        <v>30</v>
      </c>
      <c r="K32" s="178">
        <v>30</v>
      </c>
      <c r="L32" s="178">
        <v>30</v>
      </c>
      <c r="M32" s="178">
        <v>30</v>
      </c>
      <c r="N32" s="178">
        <v>32</v>
      </c>
      <c r="O32" s="178">
        <v>32</v>
      </c>
      <c r="P32" s="178">
        <v>32</v>
      </c>
      <c r="Q32" s="178">
        <v>32</v>
      </c>
      <c r="R32" s="178">
        <v>32</v>
      </c>
      <c r="S32" s="178">
        <v>32</v>
      </c>
      <c r="T32" s="178">
        <v>32</v>
      </c>
      <c r="U32" s="178">
        <v>32</v>
      </c>
      <c r="V32" s="178">
        <v>32</v>
      </c>
      <c r="W32" s="178">
        <v>32</v>
      </c>
      <c r="X32" s="178">
        <v>32</v>
      </c>
      <c r="Y32" s="178">
        <v>32</v>
      </c>
      <c r="Z32" s="166">
        <f>_xlfn.AGGREGATE(1,6,Tabel18[[#This Row],[Net replacement rate, 25m, 67%, single w. no children 
(2015)]:[Net replacement rate, 36m, 67%, single w. no children 
(2015)]])</f>
        <v>30</v>
      </c>
      <c r="AA32" s="166">
        <f>_xlfn.AGGREGATE(1,6,Tabel18[[#This Row],[Net replacement rate, 25m, 67%, single w. no children 
(2019)]:[Net replacement rate, 36m, 67%, single w. no children 
(2019)]])</f>
        <v>32</v>
      </c>
    </row>
    <row r="33" spans="1:27" x14ac:dyDescent="0.25">
      <c r="A33" s="149" t="s">
        <v>9</v>
      </c>
      <c r="B33" s="179">
        <v>60</v>
      </c>
      <c r="C33" s="179">
        <v>60</v>
      </c>
      <c r="D33" s="179">
        <v>60</v>
      </c>
      <c r="E33" s="179">
        <v>60</v>
      </c>
      <c r="F33" s="179">
        <v>60</v>
      </c>
      <c r="G33" s="179">
        <v>60</v>
      </c>
      <c r="H33" s="179">
        <v>60</v>
      </c>
      <c r="I33" s="179">
        <v>60</v>
      </c>
      <c r="J33" s="179">
        <v>60</v>
      </c>
      <c r="K33" s="179">
        <v>60</v>
      </c>
      <c r="L33" s="179">
        <v>60</v>
      </c>
      <c r="M33" s="179">
        <v>60</v>
      </c>
      <c r="N33" s="179">
        <v>60</v>
      </c>
      <c r="O33" s="179">
        <v>60</v>
      </c>
      <c r="P33" s="179">
        <v>60</v>
      </c>
      <c r="Q33" s="179">
        <v>60</v>
      </c>
      <c r="R33" s="179">
        <v>60</v>
      </c>
      <c r="S33" s="179">
        <v>60</v>
      </c>
      <c r="T33" s="179">
        <v>60</v>
      </c>
      <c r="U33" s="179">
        <v>60</v>
      </c>
      <c r="V33" s="179">
        <v>60</v>
      </c>
      <c r="W33" s="179">
        <v>60</v>
      </c>
      <c r="X33" s="179">
        <v>60</v>
      </c>
      <c r="Y33" s="179">
        <v>60</v>
      </c>
      <c r="Z33" s="168">
        <f>_xlfn.AGGREGATE(1,6,Tabel18[[#This Row],[Net replacement rate, 25m, 67%, single w. no children 
(2015)]:[Net replacement rate, 36m, 67%, single w. no children 
(2015)]])</f>
        <v>60</v>
      </c>
      <c r="AA33" s="168">
        <f>_xlfn.AGGREGATE(1,6,Tabel18[[#This Row],[Net replacement rate, 25m, 67%, single w. no children 
(2019)]:[Net replacement rate, 36m, 67%, single w. no children 
(2019)]])</f>
        <v>60</v>
      </c>
    </row>
    <row r="34" spans="1:27" x14ac:dyDescent="0.25">
      <c r="A34" s="173" t="s">
        <v>63</v>
      </c>
      <c r="B34" s="178">
        <v>58</v>
      </c>
      <c r="C34" s="178">
        <v>58</v>
      </c>
      <c r="D34" s="178">
        <v>58</v>
      </c>
      <c r="E34" s="178">
        <v>58</v>
      </c>
      <c r="F34" s="178">
        <v>58</v>
      </c>
      <c r="G34" s="178">
        <v>58</v>
      </c>
      <c r="H34" s="178">
        <v>58</v>
      </c>
      <c r="I34" s="178">
        <v>58</v>
      </c>
      <c r="J34" s="178">
        <v>58</v>
      </c>
      <c r="K34" s="178">
        <v>58</v>
      </c>
      <c r="L34" s="178">
        <v>58</v>
      </c>
      <c r="M34" s="178">
        <v>58</v>
      </c>
      <c r="N34" s="178">
        <v>54</v>
      </c>
      <c r="O34" s="178">
        <v>54</v>
      </c>
      <c r="P34" s="178">
        <v>54</v>
      </c>
      <c r="Q34" s="178">
        <v>54</v>
      </c>
      <c r="R34" s="178">
        <v>54</v>
      </c>
      <c r="S34" s="178">
        <v>54</v>
      </c>
      <c r="T34" s="178">
        <v>54</v>
      </c>
      <c r="U34" s="178">
        <v>54</v>
      </c>
      <c r="V34" s="178">
        <v>54</v>
      </c>
      <c r="W34" s="178">
        <v>54</v>
      </c>
      <c r="X34" s="178">
        <v>54</v>
      </c>
      <c r="Y34" s="178">
        <v>54</v>
      </c>
      <c r="Z34" s="166">
        <f>_xlfn.AGGREGATE(1,6,Tabel18[[#This Row],[Net replacement rate, 25m, 67%, single w. no children 
(2015)]:[Net replacement rate, 36m, 67%, single w. no children 
(2015)]])</f>
        <v>58</v>
      </c>
      <c r="AA34" s="166">
        <f>_xlfn.AGGREGATE(1,6,Tabel18[[#This Row],[Net replacement rate, 25m, 67%, single w. no children 
(2019)]:[Net replacement rate, 36m, 67%, single w. no children 
(2019)]])</f>
        <v>54</v>
      </c>
    </row>
    <row r="35" spans="1:27" x14ac:dyDescent="0.25">
      <c r="A35" s="149" t="s">
        <v>64</v>
      </c>
      <c r="B35" s="179">
        <v>0</v>
      </c>
      <c r="C35" s="179">
        <v>0</v>
      </c>
      <c r="D35" s="179">
        <v>0</v>
      </c>
      <c r="E35" s="179">
        <v>0</v>
      </c>
      <c r="F35" s="179">
        <v>0</v>
      </c>
      <c r="G35" s="179">
        <v>0</v>
      </c>
      <c r="H35" s="179">
        <v>0</v>
      </c>
      <c r="I35" s="179">
        <v>0</v>
      </c>
      <c r="J35" s="179">
        <v>0</v>
      </c>
      <c r="K35" s="179">
        <v>0</v>
      </c>
      <c r="L35" s="179">
        <v>0</v>
      </c>
      <c r="M35" s="179">
        <v>0</v>
      </c>
      <c r="N35" s="179">
        <v>0</v>
      </c>
      <c r="O35" s="179">
        <v>0</v>
      </c>
      <c r="P35" s="179">
        <v>0</v>
      </c>
      <c r="Q35" s="179">
        <v>0</v>
      </c>
      <c r="R35" s="179">
        <v>0</v>
      </c>
      <c r="S35" s="179">
        <v>0</v>
      </c>
      <c r="T35" s="179">
        <v>0</v>
      </c>
      <c r="U35" s="179">
        <v>0</v>
      </c>
      <c r="V35" s="179">
        <v>0</v>
      </c>
      <c r="W35" s="179">
        <v>0</v>
      </c>
      <c r="X35" s="179">
        <v>0</v>
      </c>
      <c r="Y35" s="179">
        <v>0</v>
      </c>
      <c r="Z35" s="168">
        <f>_xlfn.AGGREGATE(1,6,Tabel18[[#This Row],[Net replacement rate, 25m, 67%, single w. no children 
(2015)]:[Net replacement rate, 36m, 67%, single w. no children 
(2015)]])</f>
        <v>0</v>
      </c>
      <c r="AA35" s="168">
        <f>_xlfn.AGGREGATE(1,6,Tabel18[[#This Row],[Net replacement rate, 25m, 67%, single w. no children 
(2019)]:[Net replacement rate, 36m, 67%, single w. no children 
(2019)]])</f>
        <v>0</v>
      </c>
    </row>
    <row r="36" spans="1:27" x14ac:dyDescent="0.25">
      <c r="A36" s="173" t="s">
        <v>65</v>
      </c>
      <c r="B36" s="178">
        <v>53</v>
      </c>
      <c r="C36" s="178">
        <v>53</v>
      </c>
      <c r="D36" s="178">
        <v>53</v>
      </c>
      <c r="E36" s="178">
        <v>53</v>
      </c>
      <c r="F36" s="178">
        <v>53</v>
      </c>
      <c r="G36" s="178">
        <v>53</v>
      </c>
      <c r="H36" s="178">
        <v>53</v>
      </c>
      <c r="I36" s="178">
        <v>53</v>
      </c>
      <c r="J36" s="178">
        <v>53</v>
      </c>
      <c r="K36" s="178">
        <v>53</v>
      </c>
      <c r="L36" s="178">
        <v>53</v>
      </c>
      <c r="M36" s="178">
        <v>53</v>
      </c>
      <c r="N36" s="178">
        <v>48</v>
      </c>
      <c r="O36" s="178">
        <v>48</v>
      </c>
      <c r="P36" s="178">
        <v>48</v>
      </c>
      <c r="Q36" s="178">
        <v>48</v>
      </c>
      <c r="R36" s="178">
        <v>48</v>
      </c>
      <c r="S36" s="178">
        <v>48</v>
      </c>
      <c r="T36" s="178">
        <v>48</v>
      </c>
      <c r="U36" s="178">
        <v>48</v>
      </c>
      <c r="V36" s="178">
        <v>48</v>
      </c>
      <c r="W36" s="178">
        <v>48</v>
      </c>
      <c r="X36" s="178">
        <v>48</v>
      </c>
      <c r="Y36" s="178">
        <v>48</v>
      </c>
      <c r="Z36" s="166">
        <f>_xlfn.AGGREGATE(1,6,Tabel18[[#This Row],[Net replacement rate, 25m, 67%, single w. no children 
(2015)]:[Net replacement rate, 36m, 67%, single w. no children 
(2015)]])</f>
        <v>53</v>
      </c>
      <c r="AA36" s="166">
        <f>_xlfn.AGGREGATE(1,6,Tabel18[[#This Row],[Net replacement rate, 25m, 67%, single w. no children 
(2019)]:[Net replacement rate, 36m, 67%, single w. no children 
(2019)]])</f>
        <v>48</v>
      </c>
    </row>
    <row r="37" spans="1:27" x14ac:dyDescent="0.25">
      <c r="A37" s="150" t="s">
        <v>2</v>
      </c>
      <c r="B37" s="163">
        <v>9</v>
      </c>
      <c r="C37" s="163">
        <v>9</v>
      </c>
      <c r="D37" s="163">
        <v>9</v>
      </c>
      <c r="E37" s="163">
        <v>9</v>
      </c>
      <c r="F37" s="163">
        <v>9</v>
      </c>
      <c r="G37" s="163">
        <v>9</v>
      </c>
      <c r="H37" s="163">
        <v>9</v>
      </c>
      <c r="I37" s="163">
        <v>9</v>
      </c>
      <c r="J37" s="163">
        <v>9</v>
      </c>
      <c r="K37" s="163">
        <v>9</v>
      </c>
      <c r="L37" s="163">
        <v>9</v>
      </c>
      <c r="M37" s="163">
        <v>9</v>
      </c>
      <c r="N37" s="163">
        <v>8</v>
      </c>
      <c r="O37" s="163">
        <v>8</v>
      </c>
      <c r="P37" s="163">
        <v>8</v>
      </c>
      <c r="Q37" s="163">
        <v>8</v>
      </c>
      <c r="R37" s="163">
        <v>8</v>
      </c>
      <c r="S37" s="163">
        <v>8</v>
      </c>
      <c r="T37" s="163">
        <v>8</v>
      </c>
      <c r="U37" s="163">
        <v>8</v>
      </c>
      <c r="V37" s="163">
        <v>8</v>
      </c>
      <c r="W37" s="163">
        <v>8</v>
      </c>
      <c r="X37" s="163">
        <v>8</v>
      </c>
      <c r="Y37" s="163">
        <v>8</v>
      </c>
      <c r="Z37" s="164">
        <f>_xlfn.AGGREGATE(1,6,Tabel18[[#This Row],[Net replacement rate, 25m, 67%, single w. no children 
(2015)]:[Net replacement rate, 36m, 67%, single w. no children 
(2015)]])</f>
        <v>9</v>
      </c>
      <c r="AA37" s="164">
        <f>_xlfn.AGGREGATE(1,6,Tabel18[[#This Row],[Net replacement rate, 25m, 67%, single w. no children 
(2019)]:[Net replacement rate, 36m, 67%, single w. no children 
(2019)]])</f>
        <v>8</v>
      </c>
    </row>
  </sheetData>
  <hyperlinks>
    <hyperlink ref="AD5" r:id="rId1"/>
  </hyperlinks>
  <pageMargins left="0.7" right="0.7" top="0.75" bottom="0.75" header="0.3" footer="0.3"/>
  <ignoredErrors>
    <ignoredError sqref="Z24 AA6:AA24" calculatedColumn="1"/>
  </ignoredError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defaultRowHeight="15" x14ac:dyDescent="0.25"/>
  <sheetData>
    <row r="1" spans="1:3" x14ac:dyDescent="0.25">
      <c r="A1" t="s">
        <v>337</v>
      </c>
    </row>
    <row r="2" spans="1:3" x14ac:dyDescent="0.25">
      <c r="B2" t="s">
        <v>338</v>
      </c>
      <c r="C2" t="s">
        <v>341</v>
      </c>
    </row>
    <row r="3" spans="1:3" ht="409.5" x14ac:dyDescent="0.25">
      <c r="B3" t="s">
        <v>339</v>
      </c>
      <c r="C3" s="50" t="s">
        <v>340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J46"/>
  <sheetViews>
    <sheetView workbookViewId="0">
      <selection activeCell="H8" sqref="H8"/>
    </sheetView>
  </sheetViews>
  <sheetFormatPr defaultRowHeight="15" x14ac:dyDescent="0.25"/>
  <cols>
    <col min="2" max="2" width="22.5703125" customWidth="1"/>
    <col min="3" max="3" width="17.140625" customWidth="1"/>
    <col min="4" max="5" width="21.5703125" customWidth="1"/>
    <col min="6" max="6" width="10.28515625" customWidth="1"/>
    <col min="7" max="7" width="12.42578125" customWidth="1"/>
  </cols>
  <sheetData>
    <row r="2" spans="1:10" ht="30" x14ac:dyDescent="0.25">
      <c r="B2" s="2" t="s">
        <v>320</v>
      </c>
      <c r="C2" s="289" t="s">
        <v>321</v>
      </c>
      <c r="D2" s="2" t="s">
        <v>322</v>
      </c>
      <c r="E2" s="289" t="s">
        <v>323</v>
      </c>
      <c r="F2" s="2" t="s">
        <v>324</v>
      </c>
      <c r="G2" s="2" t="s">
        <v>325</v>
      </c>
    </row>
    <row r="3" spans="1:10" ht="30" customHeight="1" x14ac:dyDescent="0.25">
      <c r="B3" s="2" t="s">
        <v>326</v>
      </c>
      <c r="C3" s="289" t="s">
        <v>327</v>
      </c>
      <c r="D3" s="2" t="s">
        <v>328</v>
      </c>
      <c r="E3" s="289" t="s">
        <v>329</v>
      </c>
      <c r="F3" s="289" t="s">
        <v>330</v>
      </c>
      <c r="G3" s="289" t="s">
        <v>331</v>
      </c>
    </row>
    <row r="4" spans="1:10" ht="23.25" x14ac:dyDescent="0.35">
      <c r="A4" s="289">
        <v>1980</v>
      </c>
      <c r="B4">
        <v>2473.31</v>
      </c>
      <c r="C4">
        <v>193.77500000000001</v>
      </c>
      <c r="D4">
        <f>SUM(B4:C4)</f>
        <v>2667.085</v>
      </c>
      <c r="E4" s="10">
        <f>C4/D4*100</f>
        <v>7.2654227368081639</v>
      </c>
      <c r="F4" s="10">
        <f>AVERAGE(E4:E18)</f>
        <v>10.41542204185259</v>
      </c>
      <c r="J4" s="290" t="s">
        <v>332</v>
      </c>
    </row>
    <row r="5" spans="1:10" x14ac:dyDescent="0.25">
      <c r="A5" s="289">
        <v>1981</v>
      </c>
      <c r="B5">
        <v>2431.16</v>
      </c>
      <c r="C5">
        <v>255.809</v>
      </c>
      <c r="D5">
        <f t="shared" ref="D5:D44" si="0">SUM(B5:C5)</f>
        <v>2686.9690000000001</v>
      </c>
      <c r="E5" s="10">
        <f t="shared" ref="E5:E44" si="1">C5/D5*100</f>
        <v>9.5203554637213905</v>
      </c>
      <c r="F5" s="10">
        <f>$F$4</f>
        <v>10.41542204185259</v>
      </c>
    </row>
    <row r="6" spans="1:10" x14ac:dyDescent="0.25">
      <c r="A6" s="289">
        <v>1982</v>
      </c>
      <c r="B6">
        <v>2440.42</v>
      </c>
      <c r="C6">
        <v>283.17500000000001</v>
      </c>
      <c r="D6">
        <f t="shared" si="0"/>
        <v>2723.5950000000003</v>
      </c>
      <c r="E6" s="10">
        <f t="shared" si="1"/>
        <v>10.397103827845182</v>
      </c>
      <c r="F6" s="10">
        <f t="shared" ref="F6:F18" si="2">$F$4</f>
        <v>10.41542204185259</v>
      </c>
    </row>
    <row r="7" spans="1:10" x14ac:dyDescent="0.25">
      <c r="A7" s="289">
        <v>1983</v>
      </c>
      <c r="B7">
        <v>2440.38</v>
      </c>
      <c r="C7">
        <v>308.31599999999997</v>
      </c>
      <c r="D7">
        <f t="shared" si="0"/>
        <v>2748.6959999999999</v>
      </c>
      <c r="E7" s="10">
        <f t="shared" si="1"/>
        <v>11.216809716316391</v>
      </c>
      <c r="F7" s="10">
        <f t="shared" si="2"/>
        <v>10.41542204185259</v>
      </c>
    </row>
    <row r="8" spans="1:10" x14ac:dyDescent="0.25">
      <c r="A8" s="289">
        <v>1984</v>
      </c>
      <c r="B8">
        <v>2472.23</v>
      </c>
      <c r="C8">
        <v>300.85899999999998</v>
      </c>
      <c r="D8">
        <f t="shared" si="0"/>
        <v>2773.0889999999999</v>
      </c>
      <c r="E8" s="10">
        <f t="shared" si="1"/>
        <v>10.849237078218549</v>
      </c>
      <c r="F8" s="10">
        <f t="shared" si="2"/>
        <v>10.41542204185259</v>
      </c>
    </row>
    <row r="9" spans="1:10" x14ac:dyDescent="0.25">
      <c r="A9" s="2">
        <v>1985</v>
      </c>
      <c r="B9">
        <v>2525.66</v>
      </c>
      <c r="C9">
        <v>272.54599999999999</v>
      </c>
      <c r="D9">
        <f t="shared" si="0"/>
        <v>2798.2059999999997</v>
      </c>
      <c r="E9" s="10">
        <f t="shared" si="1"/>
        <v>9.740026288271844</v>
      </c>
      <c r="F9" s="10">
        <f t="shared" si="2"/>
        <v>10.41542204185259</v>
      </c>
    </row>
    <row r="10" spans="1:10" x14ac:dyDescent="0.25">
      <c r="A10" s="2">
        <v>1986</v>
      </c>
      <c r="B10">
        <v>2584.06</v>
      </c>
      <c r="C10">
        <v>235.22</v>
      </c>
      <c r="D10">
        <f t="shared" si="0"/>
        <v>2819.2799999999997</v>
      </c>
      <c r="E10" s="10">
        <f t="shared" si="1"/>
        <v>8.343264947078687</v>
      </c>
      <c r="F10" s="10">
        <f t="shared" si="2"/>
        <v>10.41542204185259</v>
      </c>
    </row>
    <row r="11" spans="1:10" x14ac:dyDescent="0.25">
      <c r="A11" s="2">
        <v>1987</v>
      </c>
      <c r="B11">
        <v>2598.5</v>
      </c>
      <c r="C11">
        <v>235.327</v>
      </c>
      <c r="D11">
        <f t="shared" si="0"/>
        <v>2833.8270000000002</v>
      </c>
      <c r="E11" s="10">
        <f t="shared" si="1"/>
        <v>8.3042119367202023</v>
      </c>
      <c r="F11" s="10">
        <f t="shared" si="2"/>
        <v>10.41542204185259</v>
      </c>
    </row>
    <row r="12" spans="1:10" x14ac:dyDescent="0.25">
      <c r="A12" s="2">
        <v>1988</v>
      </c>
      <c r="B12">
        <v>2582.39</v>
      </c>
      <c r="C12">
        <v>256.61900000000003</v>
      </c>
      <c r="D12">
        <f t="shared" si="0"/>
        <v>2839.009</v>
      </c>
      <c r="E12" s="10">
        <f t="shared" si="1"/>
        <v>9.0390343954527808</v>
      </c>
      <c r="F12" s="10">
        <f t="shared" si="2"/>
        <v>10.41542204185259</v>
      </c>
    </row>
    <row r="13" spans="1:10" x14ac:dyDescent="0.25">
      <c r="A13" s="2">
        <v>1989</v>
      </c>
      <c r="B13">
        <v>2573.4</v>
      </c>
      <c r="C13">
        <v>286.48200000000003</v>
      </c>
      <c r="D13">
        <f t="shared" si="0"/>
        <v>2859.8820000000001</v>
      </c>
      <c r="E13" s="10">
        <f t="shared" si="1"/>
        <v>10.01726644665759</v>
      </c>
      <c r="F13" s="10">
        <f t="shared" si="2"/>
        <v>10.41542204185259</v>
      </c>
    </row>
    <row r="14" spans="1:10" x14ac:dyDescent="0.25">
      <c r="A14" s="2">
        <v>1990</v>
      </c>
      <c r="B14">
        <v>2563.1999999999998</v>
      </c>
      <c r="C14">
        <v>302.26600000000002</v>
      </c>
      <c r="D14">
        <f t="shared" si="0"/>
        <v>2865.4659999999999</v>
      </c>
      <c r="E14" s="10">
        <f t="shared" si="1"/>
        <v>10.548580928896033</v>
      </c>
      <c r="F14" s="10">
        <f t="shared" si="2"/>
        <v>10.41542204185259</v>
      </c>
    </row>
    <row r="15" spans="1:10" x14ac:dyDescent="0.25">
      <c r="A15" s="2">
        <v>1991</v>
      </c>
      <c r="B15">
        <v>2541.41</v>
      </c>
      <c r="C15">
        <v>334.24200000000002</v>
      </c>
      <c r="D15">
        <f t="shared" si="0"/>
        <v>2875.652</v>
      </c>
      <c r="E15" s="10">
        <f t="shared" si="1"/>
        <v>11.623172762211839</v>
      </c>
      <c r="F15" s="10">
        <f t="shared" si="2"/>
        <v>10.41542204185259</v>
      </c>
    </row>
    <row r="16" spans="1:10" x14ac:dyDescent="0.25">
      <c r="A16" s="2">
        <v>1992</v>
      </c>
      <c r="B16">
        <v>2519.19</v>
      </c>
      <c r="C16">
        <v>357.35199999999998</v>
      </c>
      <c r="D16">
        <f t="shared" si="0"/>
        <v>2876.5419999999999</v>
      </c>
      <c r="E16" s="10">
        <f t="shared" si="1"/>
        <v>12.42297174871773</v>
      </c>
      <c r="F16" s="10">
        <f t="shared" si="2"/>
        <v>10.41542204185259</v>
      </c>
    </row>
    <row r="17" spans="1:7" x14ac:dyDescent="0.25">
      <c r="A17" s="2">
        <v>1993</v>
      </c>
      <c r="B17">
        <v>2473.8200000000002</v>
      </c>
      <c r="C17">
        <v>390.82100000000003</v>
      </c>
      <c r="D17">
        <f t="shared" si="0"/>
        <v>2864.6410000000001</v>
      </c>
      <c r="E17" s="10">
        <f t="shared" si="1"/>
        <v>13.642931173574629</v>
      </c>
      <c r="F17" s="10">
        <f t="shared" si="2"/>
        <v>10.41542204185259</v>
      </c>
    </row>
    <row r="18" spans="1:7" x14ac:dyDescent="0.25">
      <c r="A18" s="2">
        <v>1994</v>
      </c>
      <c r="B18">
        <v>2465.9899999999998</v>
      </c>
      <c r="C18">
        <v>378.32</v>
      </c>
      <c r="D18">
        <f t="shared" si="0"/>
        <v>2844.31</v>
      </c>
      <c r="E18" s="10">
        <f t="shared" si="1"/>
        <v>13.300941177297835</v>
      </c>
      <c r="F18" s="10">
        <f t="shared" si="2"/>
        <v>10.41542204185259</v>
      </c>
    </row>
    <row r="19" spans="1:7" x14ac:dyDescent="0.25">
      <c r="A19" s="2">
        <v>1995</v>
      </c>
      <c r="B19">
        <v>2496.96</v>
      </c>
      <c r="C19">
        <v>309.79700000000003</v>
      </c>
      <c r="D19">
        <f t="shared" si="0"/>
        <v>2806.7570000000001</v>
      </c>
      <c r="E19" s="10">
        <f t="shared" si="1"/>
        <v>11.037542615908681</v>
      </c>
    </row>
    <row r="20" spans="1:7" x14ac:dyDescent="0.25">
      <c r="A20" s="2">
        <v>1996</v>
      </c>
      <c r="B20">
        <v>2528.58</v>
      </c>
      <c r="C20">
        <v>267.83800000000002</v>
      </c>
      <c r="D20">
        <f t="shared" si="0"/>
        <v>2796.4180000000001</v>
      </c>
      <c r="E20" s="10">
        <f t="shared" si="1"/>
        <v>9.5778957223133308</v>
      </c>
    </row>
    <row r="21" spans="1:7" x14ac:dyDescent="0.25">
      <c r="A21" s="2">
        <v>1997</v>
      </c>
      <c r="B21">
        <v>2573.29</v>
      </c>
      <c r="C21">
        <v>240.13900000000001</v>
      </c>
      <c r="D21">
        <f t="shared" si="0"/>
        <v>2813.4290000000001</v>
      </c>
      <c r="E21" s="10">
        <f t="shared" si="1"/>
        <v>8.5354561995344476</v>
      </c>
    </row>
    <row r="22" spans="1:7" x14ac:dyDescent="0.25">
      <c r="A22" s="2">
        <v>1998</v>
      </c>
      <c r="B22">
        <v>2599.14</v>
      </c>
      <c r="C22">
        <v>206.96700000000001</v>
      </c>
      <c r="D22">
        <f t="shared" si="0"/>
        <v>2806.107</v>
      </c>
      <c r="E22" s="10">
        <f t="shared" si="1"/>
        <v>7.3755918787131076</v>
      </c>
    </row>
    <row r="23" spans="1:7" x14ac:dyDescent="0.25">
      <c r="A23" s="2">
        <v>1999</v>
      </c>
      <c r="B23">
        <v>2637.88</v>
      </c>
      <c r="C23">
        <v>198.96600000000001</v>
      </c>
      <c r="D23">
        <f t="shared" si="0"/>
        <v>2836.846</v>
      </c>
      <c r="E23" s="10">
        <f t="shared" si="1"/>
        <v>7.0136341556785249</v>
      </c>
    </row>
    <row r="24" spans="1:7" x14ac:dyDescent="0.25">
      <c r="A24" s="2">
        <v>2000</v>
      </c>
      <c r="B24">
        <v>2658.86</v>
      </c>
      <c r="C24">
        <v>190.43700000000001</v>
      </c>
      <c r="D24">
        <f t="shared" si="0"/>
        <v>2849.297</v>
      </c>
      <c r="E24" s="10">
        <f t="shared" si="1"/>
        <v>6.6836486333295548</v>
      </c>
    </row>
    <row r="25" spans="1:7" x14ac:dyDescent="0.25">
      <c r="A25" s="2">
        <v>2001</v>
      </c>
      <c r="B25">
        <v>2686.68</v>
      </c>
      <c r="C25">
        <v>180.297</v>
      </c>
      <c r="D25">
        <f t="shared" si="0"/>
        <v>2866.9769999999999</v>
      </c>
      <c r="E25" s="10">
        <f t="shared" si="1"/>
        <v>6.2887494388688863</v>
      </c>
    </row>
    <row r="26" spans="1:7" x14ac:dyDescent="0.25">
      <c r="A26" s="2">
        <v>2002</v>
      </c>
      <c r="B26">
        <v>2690.81</v>
      </c>
      <c r="C26">
        <v>181.84</v>
      </c>
      <c r="D26">
        <f t="shared" si="0"/>
        <v>2872.65</v>
      </c>
      <c r="E26" s="10">
        <f t="shared" si="1"/>
        <v>6.3300436878840101</v>
      </c>
    </row>
    <row r="27" spans="1:7" x14ac:dyDescent="0.25">
      <c r="A27" s="2">
        <v>2003</v>
      </c>
      <c r="B27">
        <v>2662.49</v>
      </c>
      <c r="C27">
        <v>197.245</v>
      </c>
      <c r="D27">
        <f t="shared" si="0"/>
        <v>2859.7349999999997</v>
      </c>
      <c r="E27" s="10">
        <f t="shared" si="1"/>
        <v>6.897317408780884</v>
      </c>
    </row>
    <row r="28" spans="1:7" x14ac:dyDescent="0.25">
      <c r="A28" s="2">
        <v>2004</v>
      </c>
      <c r="B28">
        <v>2647.3</v>
      </c>
      <c r="C28">
        <v>200.09200000000001</v>
      </c>
      <c r="D28">
        <f t="shared" si="0"/>
        <v>2847.3920000000003</v>
      </c>
      <c r="E28" s="10">
        <f t="shared" si="1"/>
        <v>7.0272024364752026</v>
      </c>
    </row>
    <row r="29" spans="1:7" x14ac:dyDescent="0.25">
      <c r="A29" s="2">
        <v>2005</v>
      </c>
      <c r="B29">
        <v>2684.03</v>
      </c>
      <c r="C29">
        <v>178.66</v>
      </c>
      <c r="D29">
        <f t="shared" si="0"/>
        <v>2862.69</v>
      </c>
      <c r="E29" s="10">
        <f t="shared" si="1"/>
        <v>6.2409831312506761</v>
      </c>
    </row>
    <row r="30" spans="1:7" x14ac:dyDescent="0.25">
      <c r="A30" s="2">
        <v>2006</v>
      </c>
      <c r="B30">
        <v>2741.22</v>
      </c>
      <c r="C30">
        <v>140.178</v>
      </c>
      <c r="D30">
        <f t="shared" si="0"/>
        <v>2881.3979999999997</v>
      </c>
      <c r="E30" s="10">
        <f t="shared" si="1"/>
        <v>4.864930148490421</v>
      </c>
      <c r="G30" s="10">
        <f>AVERAGE(E30:E44)</f>
        <v>4.4154652412714999</v>
      </c>
    </row>
    <row r="31" spans="1:7" x14ac:dyDescent="0.25">
      <c r="A31" s="2">
        <v>2007</v>
      </c>
      <c r="B31">
        <v>2803.74</v>
      </c>
      <c r="C31">
        <v>101.196</v>
      </c>
      <c r="D31">
        <f t="shared" si="0"/>
        <v>2904.9359999999997</v>
      </c>
      <c r="E31" s="10">
        <f t="shared" si="1"/>
        <v>3.4835879344674034</v>
      </c>
      <c r="G31" s="10">
        <f t="shared" ref="G31:G44" si="3">$G$30</f>
        <v>4.4154652412714999</v>
      </c>
    </row>
    <row r="32" spans="1:7" x14ac:dyDescent="0.25">
      <c r="A32" s="2">
        <v>2008</v>
      </c>
      <c r="B32">
        <v>2835.22</v>
      </c>
      <c r="C32">
        <v>73.1464</v>
      </c>
      <c r="D32">
        <f t="shared" si="0"/>
        <v>2908.3663999999999</v>
      </c>
      <c r="E32" s="10">
        <f t="shared" si="1"/>
        <v>2.5150338691851206</v>
      </c>
      <c r="G32" s="10">
        <f t="shared" si="3"/>
        <v>4.4154652412714999</v>
      </c>
    </row>
    <row r="33" spans="1:7" x14ac:dyDescent="0.25">
      <c r="A33" s="2">
        <v>2009</v>
      </c>
      <c r="B33">
        <v>2748.5</v>
      </c>
      <c r="C33">
        <v>131.69</v>
      </c>
      <c r="D33">
        <f t="shared" si="0"/>
        <v>2880.19</v>
      </c>
      <c r="E33" s="10">
        <f t="shared" si="1"/>
        <v>4.5722678017769658</v>
      </c>
      <c r="G33" s="10">
        <f t="shared" si="3"/>
        <v>4.4154652412714999</v>
      </c>
    </row>
    <row r="34" spans="1:7" x14ac:dyDescent="0.25">
      <c r="A34" s="2">
        <v>2010</v>
      </c>
      <c r="B34">
        <v>2684.69</v>
      </c>
      <c r="C34">
        <v>163.405</v>
      </c>
      <c r="D34">
        <f t="shared" si="0"/>
        <v>2848.0950000000003</v>
      </c>
      <c r="E34" s="10">
        <f t="shared" si="1"/>
        <v>5.7373437332673234</v>
      </c>
      <c r="G34" s="10">
        <f t="shared" si="3"/>
        <v>4.4154652412714999</v>
      </c>
    </row>
    <row r="35" spans="1:7" x14ac:dyDescent="0.25">
      <c r="A35" s="2">
        <v>2011</v>
      </c>
      <c r="B35">
        <v>2688.87</v>
      </c>
      <c r="C35">
        <v>159.20599999999999</v>
      </c>
      <c r="D35">
        <f t="shared" si="0"/>
        <v>2848.076</v>
      </c>
      <c r="E35" s="10">
        <f t="shared" si="1"/>
        <v>5.5899491446155229</v>
      </c>
      <c r="G35" s="10">
        <f t="shared" si="3"/>
        <v>4.4154652412714999</v>
      </c>
    </row>
    <row r="36" spans="1:7" x14ac:dyDescent="0.25">
      <c r="A36" s="2">
        <v>2012</v>
      </c>
      <c r="B36">
        <v>2675.01</v>
      </c>
      <c r="C36">
        <v>161.95099999999999</v>
      </c>
      <c r="D36">
        <f t="shared" si="0"/>
        <v>2836.9610000000002</v>
      </c>
      <c r="E36" s="10">
        <f t="shared" si="1"/>
        <v>5.7086086132308473</v>
      </c>
      <c r="G36" s="10">
        <f t="shared" si="3"/>
        <v>4.4154652412714999</v>
      </c>
    </row>
    <row r="37" spans="1:7" x14ac:dyDescent="0.25">
      <c r="A37" s="2">
        <v>2013</v>
      </c>
      <c r="B37">
        <v>2674.79</v>
      </c>
      <c r="C37">
        <v>153.23599999999999</v>
      </c>
      <c r="D37">
        <f t="shared" si="0"/>
        <v>2828.0259999999998</v>
      </c>
      <c r="E37" s="10">
        <f t="shared" si="1"/>
        <v>5.4184791794700615</v>
      </c>
      <c r="G37" s="10">
        <f t="shared" si="3"/>
        <v>4.4154652412714999</v>
      </c>
    </row>
    <row r="38" spans="1:7" x14ac:dyDescent="0.25">
      <c r="A38" s="2">
        <v>2014</v>
      </c>
      <c r="B38">
        <v>2700.93</v>
      </c>
      <c r="C38">
        <v>133.37700000000001</v>
      </c>
      <c r="D38">
        <f t="shared" si="0"/>
        <v>2834.3069999999998</v>
      </c>
      <c r="E38" s="10">
        <f t="shared" si="1"/>
        <v>4.7058063928854574</v>
      </c>
      <c r="G38" s="10">
        <f t="shared" si="3"/>
        <v>4.4154652412714999</v>
      </c>
    </row>
    <row r="39" spans="1:7" x14ac:dyDescent="0.25">
      <c r="A39" s="2">
        <v>2015</v>
      </c>
      <c r="B39">
        <v>2737.26</v>
      </c>
      <c r="C39">
        <v>122.64400000000001</v>
      </c>
      <c r="D39">
        <f t="shared" si="0"/>
        <v>2859.9040000000005</v>
      </c>
      <c r="E39" s="10">
        <f t="shared" si="1"/>
        <v>4.28839569440093</v>
      </c>
      <c r="G39" s="10">
        <f t="shared" si="3"/>
        <v>4.4154652412714999</v>
      </c>
    </row>
    <row r="40" spans="1:7" x14ac:dyDescent="0.25">
      <c r="A40" s="2">
        <v>2016</v>
      </c>
      <c r="B40">
        <v>2782.64</v>
      </c>
      <c r="C40">
        <v>112.503</v>
      </c>
      <c r="D40">
        <f t="shared" si="0"/>
        <v>2895.143</v>
      </c>
      <c r="E40" s="10">
        <f t="shared" si="1"/>
        <v>3.8859220425381404</v>
      </c>
      <c r="G40" s="10">
        <f t="shared" si="3"/>
        <v>4.4154652412714999</v>
      </c>
    </row>
    <row r="41" spans="1:7" x14ac:dyDescent="0.25">
      <c r="A41" s="2">
        <v>2017</v>
      </c>
      <c r="B41">
        <v>2824.08</v>
      </c>
      <c r="C41">
        <v>116.312</v>
      </c>
      <c r="D41">
        <f t="shared" si="0"/>
        <v>2940.3919999999998</v>
      </c>
      <c r="E41" s="10">
        <f t="shared" si="1"/>
        <v>3.9556630544498832</v>
      </c>
      <c r="G41" s="10">
        <f t="shared" si="3"/>
        <v>4.4154652412714999</v>
      </c>
    </row>
    <row r="42" spans="1:7" x14ac:dyDescent="0.25">
      <c r="A42" s="2">
        <v>2018</v>
      </c>
      <c r="B42">
        <v>2868.22</v>
      </c>
      <c r="C42">
        <v>108.024</v>
      </c>
      <c r="D42">
        <f t="shared" si="0"/>
        <v>2976.2439999999997</v>
      </c>
      <c r="E42" s="10">
        <f t="shared" si="1"/>
        <v>3.6295411263323842</v>
      </c>
      <c r="G42" s="10">
        <f t="shared" si="3"/>
        <v>4.4154652412714999</v>
      </c>
    </row>
    <row r="43" spans="1:7" x14ac:dyDescent="0.25">
      <c r="A43" s="2">
        <v>2019</v>
      </c>
      <c r="B43">
        <v>2904.2</v>
      </c>
      <c r="C43">
        <v>104.173</v>
      </c>
      <c r="D43">
        <f t="shared" si="0"/>
        <v>3008.3729999999996</v>
      </c>
      <c r="E43" s="10">
        <f t="shared" si="1"/>
        <v>3.4627687457639071</v>
      </c>
      <c r="G43" s="10">
        <f t="shared" si="3"/>
        <v>4.4154652412714999</v>
      </c>
    </row>
    <row r="44" spans="1:7" x14ac:dyDescent="0.25">
      <c r="A44" s="2">
        <v>2020</v>
      </c>
      <c r="B44">
        <v>2882.61</v>
      </c>
      <c r="C44">
        <v>133.10400000000001</v>
      </c>
      <c r="D44">
        <f t="shared" si="0"/>
        <v>3015.7139999999999</v>
      </c>
      <c r="E44" s="10">
        <f t="shared" si="1"/>
        <v>4.4136811381981191</v>
      </c>
      <c r="G44" s="10">
        <f t="shared" si="3"/>
        <v>4.4154652412714999</v>
      </c>
    </row>
    <row r="46" spans="1:7" x14ac:dyDescent="0.25">
      <c r="A46" t="s">
        <v>333</v>
      </c>
    </row>
  </sheetData>
  <pageMargins left="0.7" right="0.7" top="0.75" bottom="0.75" header="0.3" footer="0.3"/>
  <pageSetup orientation="portrait" r:id="rId1"/>
  <ignoredErrors>
    <ignoredError sqref="D4:D44" formulaRange="1"/>
  </ignoredError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14"/>
  <sheetViews>
    <sheetView workbookViewId="0">
      <selection activeCell="A55" sqref="A55"/>
    </sheetView>
  </sheetViews>
  <sheetFormatPr defaultRowHeight="15" x14ac:dyDescent="0.25"/>
  <cols>
    <col min="1" max="1" width="35.7109375" customWidth="1"/>
    <col min="2" max="2" width="26.28515625" customWidth="1"/>
  </cols>
  <sheetData>
    <row r="1" spans="1:4" x14ac:dyDescent="0.25">
      <c r="A1" s="2" t="s">
        <v>293</v>
      </c>
      <c r="B1" s="2"/>
    </row>
    <row r="5" spans="1:4" x14ac:dyDescent="0.25">
      <c r="A5" s="2" t="s">
        <v>294</v>
      </c>
      <c r="B5" s="285" t="s">
        <v>295</v>
      </c>
      <c r="C5" s="2">
        <v>1985</v>
      </c>
      <c r="D5" s="2">
        <v>1987</v>
      </c>
    </row>
    <row r="6" spans="1:4" x14ac:dyDescent="0.25">
      <c r="A6" t="s">
        <v>296</v>
      </c>
      <c r="B6" s="286" t="s">
        <v>297</v>
      </c>
      <c r="C6">
        <v>93.564999999999998</v>
      </c>
      <c r="D6">
        <v>107.16</v>
      </c>
    </row>
    <row r="7" spans="1:4" x14ac:dyDescent="0.25">
      <c r="A7" t="s">
        <v>298</v>
      </c>
      <c r="B7" s="286" t="s">
        <v>299</v>
      </c>
      <c r="C7">
        <v>0.58650000000000002</v>
      </c>
      <c r="D7">
        <v>0.61819999999999997</v>
      </c>
    </row>
    <row r="9" spans="1:4" x14ac:dyDescent="0.25">
      <c r="A9" s="2" t="s">
        <v>300</v>
      </c>
      <c r="B9" s="285" t="s">
        <v>301</v>
      </c>
    </row>
    <row r="10" spans="1:4" x14ac:dyDescent="0.25">
      <c r="A10" t="s">
        <v>302</v>
      </c>
      <c r="B10" s="287">
        <f>((D6/C6)^(1/(1987-1985))-1)*100</f>
        <v>7.0186927028481616</v>
      </c>
    </row>
    <row r="11" spans="1:4" x14ac:dyDescent="0.25">
      <c r="A11" t="s">
        <v>303</v>
      </c>
      <c r="B11" s="287">
        <f>(((D6/D7)/(C6/C7))^(1/(1987-1985))-1)*100</f>
        <v>4.2387390937534075</v>
      </c>
    </row>
    <row r="12" spans="1:4" x14ac:dyDescent="0.25">
      <c r="B12" s="10"/>
    </row>
    <row r="13" spans="1:4" x14ac:dyDescent="0.25">
      <c r="A13" t="s">
        <v>304</v>
      </c>
    </row>
    <row r="14" spans="1:4" x14ac:dyDescent="0.25">
      <c r="A14" t="s">
        <v>305</v>
      </c>
    </row>
  </sheetData>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13"/>
  <sheetViews>
    <sheetView workbookViewId="0">
      <selection activeCell="F50" sqref="F50"/>
    </sheetView>
  </sheetViews>
  <sheetFormatPr defaultRowHeight="15" x14ac:dyDescent="0.25"/>
  <cols>
    <col min="1" max="1" width="83.85546875" bestFit="1" customWidth="1"/>
    <col min="3" max="3" width="17.28515625" customWidth="1"/>
    <col min="4" max="4" width="17.42578125" customWidth="1"/>
  </cols>
  <sheetData>
    <row r="1" spans="1:4" x14ac:dyDescent="0.25">
      <c r="A1" s="2" t="s">
        <v>306</v>
      </c>
      <c r="B1" s="2"/>
    </row>
    <row r="5" spans="1:4" x14ac:dyDescent="0.25">
      <c r="A5" s="2" t="s">
        <v>294</v>
      </c>
      <c r="B5" s="285"/>
      <c r="C5" s="2" t="s">
        <v>307</v>
      </c>
      <c r="D5" s="2" t="s">
        <v>308</v>
      </c>
    </row>
    <row r="6" spans="1:4" x14ac:dyDescent="0.25">
      <c r="A6" t="s">
        <v>309</v>
      </c>
      <c r="B6" s="286"/>
      <c r="C6">
        <v>876495</v>
      </c>
      <c r="D6">
        <v>498149</v>
      </c>
    </row>
    <row r="7" spans="1:4" x14ac:dyDescent="0.25">
      <c r="A7" t="s">
        <v>310</v>
      </c>
      <c r="B7" s="286"/>
      <c r="C7">
        <v>147800</v>
      </c>
      <c r="D7">
        <v>266200</v>
      </c>
    </row>
    <row r="9" spans="1:4" x14ac:dyDescent="0.25">
      <c r="A9" s="2" t="s">
        <v>300</v>
      </c>
      <c r="B9" s="285" t="s">
        <v>301</v>
      </c>
    </row>
    <row r="10" spans="1:4" x14ac:dyDescent="0.25">
      <c r="A10" t="s">
        <v>311</v>
      </c>
      <c r="B10" s="288">
        <f>C7/C6</f>
        <v>0.16862617584812234</v>
      </c>
    </row>
    <row r="11" spans="1:4" x14ac:dyDescent="0.25">
      <c r="A11" t="s">
        <v>312</v>
      </c>
      <c r="B11" s="288">
        <f>D7/D6</f>
        <v>0.53437826834942959</v>
      </c>
    </row>
    <row r="12" spans="1:4" x14ac:dyDescent="0.25">
      <c r="B12" s="10"/>
    </row>
    <row r="13" spans="1:4" x14ac:dyDescent="0.25">
      <c r="A13" t="s">
        <v>313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C95"/>
  <sheetViews>
    <sheetView showGridLines="0" zoomScaleNormal="100" workbookViewId="0">
      <selection activeCell="C15" sqref="C15"/>
    </sheetView>
  </sheetViews>
  <sheetFormatPr defaultRowHeight="15" x14ac:dyDescent="0.25"/>
  <cols>
    <col min="1" max="1" width="34.42578125" customWidth="1"/>
    <col min="2" max="3" width="70.7109375" customWidth="1"/>
  </cols>
  <sheetData>
    <row r="2" spans="1:3" ht="15.75" thickBot="1" x14ac:dyDescent="0.3">
      <c r="A2" s="245" t="s">
        <v>7</v>
      </c>
      <c r="B2" s="245" t="s">
        <v>232</v>
      </c>
      <c r="C2" s="245" t="s">
        <v>266</v>
      </c>
    </row>
    <row r="3" spans="1:3" ht="75" x14ac:dyDescent="0.25">
      <c r="A3" s="246" t="s">
        <v>0</v>
      </c>
      <c r="B3" s="247" t="s">
        <v>231</v>
      </c>
      <c r="C3" s="248"/>
    </row>
    <row r="4" spans="1:3" ht="75" x14ac:dyDescent="0.25">
      <c r="A4" s="249" t="s">
        <v>201</v>
      </c>
      <c r="B4" s="250" t="s">
        <v>230</v>
      </c>
      <c r="C4" s="251"/>
    </row>
    <row r="5" spans="1:3" ht="65.25" customHeight="1" x14ac:dyDescent="0.25">
      <c r="A5" s="249" t="s">
        <v>253</v>
      </c>
      <c r="B5" s="250" t="s">
        <v>317</v>
      </c>
      <c r="C5" s="251"/>
    </row>
    <row r="6" spans="1:3" ht="120" x14ac:dyDescent="0.25">
      <c r="A6" s="250" t="s">
        <v>21</v>
      </c>
      <c r="B6" s="250" t="s">
        <v>229</v>
      </c>
      <c r="C6" s="250" t="s">
        <v>228</v>
      </c>
    </row>
    <row r="7" spans="1:3" ht="105" x14ac:dyDescent="0.25">
      <c r="A7" s="250" t="s">
        <v>22</v>
      </c>
      <c r="B7" s="250" t="s">
        <v>227</v>
      </c>
      <c r="C7" s="251"/>
    </row>
    <row r="8" spans="1:3" ht="240" x14ac:dyDescent="0.25">
      <c r="A8" s="250" t="s">
        <v>25</v>
      </c>
      <c r="B8" s="250" t="s">
        <v>226</v>
      </c>
      <c r="C8" s="250" t="s">
        <v>225</v>
      </c>
    </row>
    <row r="9" spans="1:3" ht="47.25" customHeight="1" x14ac:dyDescent="0.25">
      <c r="A9" s="250" t="s">
        <v>11</v>
      </c>
      <c r="B9" s="250" t="s">
        <v>224</v>
      </c>
      <c r="C9" s="251"/>
    </row>
    <row r="10" spans="1:3" ht="45" x14ac:dyDescent="0.25">
      <c r="A10" s="250" t="s">
        <v>23</v>
      </c>
      <c r="B10" s="250" t="s">
        <v>223</v>
      </c>
      <c r="C10" s="250" t="s">
        <v>222</v>
      </c>
    </row>
    <row r="11" spans="1:3" ht="255" x14ac:dyDescent="0.25">
      <c r="A11" s="250" t="s">
        <v>24</v>
      </c>
      <c r="B11" s="250" t="s">
        <v>221</v>
      </c>
      <c r="C11" s="250" t="s">
        <v>220</v>
      </c>
    </row>
    <row r="12" spans="1:3" ht="66.75" customHeight="1" x14ac:dyDescent="0.25">
      <c r="A12" s="250" t="s">
        <v>26</v>
      </c>
      <c r="B12" s="250" t="s">
        <v>219</v>
      </c>
      <c r="C12" s="250" t="s">
        <v>218</v>
      </c>
    </row>
    <row r="13" spans="1:3" ht="124.5" customHeight="1" x14ac:dyDescent="0.25">
      <c r="A13" s="250" t="s">
        <v>27</v>
      </c>
      <c r="B13" s="250" t="s">
        <v>217</v>
      </c>
      <c r="C13" s="250" t="s">
        <v>216</v>
      </c>
    </row>
    <row r="14" spans="1:3" ht="80.25" customHeight="1" x14ac:dyDescent="0.25">
      <c r="A14" s="250" t="s">
        <v>29</v>
      </c>
      <c r="B14" s="250" t="s">
        <v>215</v>
      </c>
      <c r="C14" s="250" t="s">
        <v>319</v>
      </c>
    </row>
    <row r="15" spans="1:3" ht="75" x14ac:dyDescent="0.25">
      <c r="A15" s="250" t="s">
        <v>28</v>
      </c>
      <c r="B15" s="250" t="s">
        <v>214</v>
      </c>
      <c r="C15" s="250" t="s">
        <v>213</v>
      </c>
    </row>
    <row r="16" spans="1:3" ht="75" x14ac:dyDescent="0.25">
      <c r="A16" s="250" t="s">
        <v>202</v>
      </c>
      <c r="B16" s="250" t="s">
        <v>212</v>
      </c>
      <c r="C16" s="250" t="s">
        <v>211</v>
      </c>
    </row>
    <row r="17" spans="1:3" ht="45.75" customHeight="1" x14ac:dyDescent="0.25">
      <c r="A17" s="250" t="s">
        <v>32</v>
      </c>
      <c r="B17" s="250" t="s">
        <v>210</v>
      </c>
      <c r="C17" s="250" t="s">
        <v>209</v>
      </c>
    </row>
    <row r="18" spans="1:3" ht="90" customHeight="1" x14ac:dyDescent="0.25">
      <c r="A18" s="250" t="s">
        <v>30</v>
      </c>
      <c r="B18" s="250" t="s">
        <v>208</v>
      </c>
      <c r="C18" s="250"/>
    </row>
    <row r="19" spans="1:3" ht="120.75" customHeight="1" x14ac:dyDescent="0.25">
      <c r="A19" s="250" t="s">
        <v>31</v>
      </c>
      <c r="B19" s="250" t="s">
        <v>207</v>
      </c>
      <c r="C19" s="250" t="s">
        <v>315</v>
      </c>
    </row>
    <row r="20" spans="1:3" ht="120.75" thickBot="1" x14ac:dyDescent="0.3">
      <c r="A20" s="252" t="s">
        <v>70</v>
      </c>
      <c r="B20" s="252" t="s">
        <v>206</v>
      </c>
      <c r="C20" s="252" t="s">
        <v>316</v>
      </c>
    </row>
    <row r="21" spans="1:3" ht="16.5" customHeight="1" x14ac:dyDescent="0.25">
      <c r="A21" s="1" t="s">
        <v>265</v>
      </c>
    </row>
    <row r="25" spans="1:3" ht="111" customHeight="1" x14ac:dyDescent="0.25"/>
    <row r="27" spans="1:3" x14ac:dyDescent="0.25">
      <c r="A27" s="8"/>
      <c r="B27" s="8"/>
    </row>
    <row r="28" spans="1:3" x14ac:dyDescent="0.25">
      <c r="A28" s="8"/>
      <c r="B28" s="8"/>
    </row>
    <row r="29" spans="1:3" x14ac:dyDescent="0.25">
      <c r="A29" s="8"/>
      <c r="B29" s="8"/>
    </row>
    <row r="30" spans="1:3" x14ac:dyDescent="0.25">
      <c r="A30" s="8"/>
      <c r="B30" s="8"/>
    </row>
    <row r="31" spans="1:3" x14ac:dyDescent="0.25">
      <c r="A31" s="8"/>
      <c r="B31" s="8"/>
    </row>
    <row r="32" spans="1:3" x14ac:dyDescent="0.25">
      <c r="A32" s="8"/>
      <c r="B32" s="8"/>
    </row>
    <row r="33" spans="1:2" x14ac:dyDescent="0.25">
      <c r="A33" s="8"/>
      <c r="B33" s="8"/>
    </row>
    <row r="34" spans="1:2" x14ac:dyDescent="0.25">
      <c r="A34" s="8"/>
      <c r="B34" s="8"/>
    </row>
    <row r="35" spans="1:2" x14ac:dyDescent="0.25">
      <c r="A35" s="8"/>
      <c r="B35" s="8"/>
    </row>
    <row r="36" spans="1:2" x14ac:dyDescent="0.25">
      <c r="A36" s="8"/>
      <c r="B36" s="8"/>
    </row>
    <row r="37" spans="1:2" x14ac:dyDescent="0.25">
      <c r="A37" s="8"/>
      <c r="B37" s="8"/>
    </row>
    <row r="38" spans="1:2" x14ac:dyDescent="0.25">
      <c r="A38" s="8"/>
      <c r="B38" s="8"/>
    </row>
    <row r="39" spans="1:2" x14ac:dyDescent="0.25">
      <c r="A39" s="8"/>
      <c r="B39" s="8"/>
    </row>
    <row r="40" spans="1:2" x14ac:dyDescent="0.25">
      <c r="A40" s="8"/>
      <c r="B40" s="8"/>
    </row>
    <row r="41" spans="1:2" x14ac:dyDescent="0.25">
      <c r="A41" s="8"/>
      <c r="B41" s="8"/>
    </row>
    <row r="42" spans="1:2" x14ac:dyDescent="0.25">
      <c r="A42" s="8"/>
      <c r="B42" s="8"/>
    </row>
    <row r="43" spans="1:2" x14ac:dyDescent="0.25">
      <c r="A43" s="8"/>
      <c r="B43" s="8"/>
    </row>
    <row r="44" spans="1:2" x14ac:dyDescent="0.25">
      <c r="A44" s="8"/>
      <c r="B44" s="8"/>
    </row>
    <row r="45" spans="1:2" x14ac:dyDescent="0.25">
      <c r="A45" s="8"/>
      <c r="B45" s="8"/>
    </row>
    <row r="46" spans="1:2" x14ac:dyDescent="0.25">
      <c r="A46" s="8"/>
      <c r="B46" s="8"/>
    </row>
    <row r="47" spans="1:2" x14ac:dyDescent="0.25">
      <c r="A47" s="8"/>
      <c r="B47" s="8"/>
    </row>
    <row r="48" spans="1:2" x14ac:dyDescent="0.25">
      <c r="A48" s="8"/>
      <c r="B48" s="8"/>
    </row>
    <row r="49" spans="1:2" x14ac:dyDescent="0.25">
      <c r="A49" s="8"/>
      <c r="B49" s="8"/>
    </row>
    <row r="50" spans="1:2" x14ac:dyDescent="0.25">
      <c r="A50" s="8"/>
      <c r="B50" s="8"/>
    </row>
    <row r="51" spans="1:2" x14ac:dyDescent="0.25">
      <c r="A51" s="8"/>
      <c r="B51" s="8"/>
    </row>
    <row r="52" spans="1:2" x14ac:dyDescent="0.25">
      <c r="A52" s="8"/>
      <c r="B52" s="8"/>
    </row>
    <row r="53" spans="1:2" x14ac:dyDescent="0.25">
      <c r="A53" s="8"/>
      <c r="B53" s="8"/>
    </row>
    <row r="54" spans="1:2" x14ac:dyDescent="0.25">
      <c r="A54" s="8"/>
      <c r="B54" s="8"/>
    </row>
    <row r="55" spans="1:2" x14ac:dyDescent="0.25">
      <c r="A55" s="8"/>
      <c r="B55" s="8"/>
    </row>
    <row r="56" spans="1:2" x14ac:dyDescent="0.25">
      <c r="A56" s="8"/>
      <c r="B56" s="8"/>
    </row>
    <row r="57" spans="1:2" x14ac:dyDescent="0.25">
      <c r="A57" s="8"/>
      <c r="B57" s="8"/>
    </row>
    <row r="58" spans="1:2" x14ac:dyDescent="0.25">
      <c r="A58" s="8"/>
      <c r="B58" s="8"/>
    </row>
    <row r="59" spans="1:2" x14ac:dyDescent="0.25">
      <c r="A59" s="8"/>
      <c r="B59" s="8"/>
    </row>
    <row r="60" spans="1:2" x14ac:dyDescent="0.25">
      <c r="A60" s="8"/>
      <c r="B60" s="8"/>
    </row>
    <row r="61" spans="1:2" x14ac:dyDescent="0.25">
      <c r="A61" s="8"/>
      <c r="B61" s="8"/>
    </row>
    <row r="62" spans="1:2" x14ac:dyDescent="0.25">
      <c r="A62" s="8"/>
      <c r="B62" s="8"/>
    </row>
    <row r="63" spans="1:2" x14ac:dyDescent="0.25">
      <c r="A63" s="8"/>
      <c r="B63" s="8"/>
    </row>
    <row r="64" spans="1:2" x14ac:dyDescent="0.25">
      <c r="A64" s="8"/>
      <c r="B64" s="8"/>
    </row>
    <row r="65" spans="1:2" x14ac:dyDescent="0.25">
      <c r="A65" s="8"/>
      <c r="B65" s="8"/>
    </row>
    <row r="66" spans="1:2" x14ac:dyDescent="0.25">
      <c r="A66" s="8"/>
      <c r="B66" s="8"/>
    </row>
    <row r="67" spans="1:2" x14ac:dyDescent="0.25">
      <c r="A67" s="8"/>
      <c r="B67" s="8"/>
    </row>
    <row r="68" spans="1:2" x14ac:dyDescent="0.25">
      <c r="A68" s="8"/>
      <c r="B68" s="8"/>
    </row>
    <row r="69" spans="1:2" x14ac:dyDescent="0.25">
      <c r="A69" s="8"/>
      <c r="B69" s="8"/>
    </row>
    <row r="70" spans="1:2" x14ac:dyDescent="0.25">
      <c r="A70" s="8"/>
      <c r="B70" s="8"/>
    </row>
    <row r="71" spans="1:2" x14ac:dyDescent="0.25">
      <c r="A71" s="8"/>
      <c r="B71" s="8"/>
    </row>
    <row r="72" spans="1:2" x14ac:dyDescent="0.25">
      <c r="A72" s="8"/>
      <c r="B72" s="8"/>
    </row>
    <row r="73" spans="1:2" x14ac:dyDescent="0.25">
      <c r="A73" s="8"/>
      <c r="B73" s="8"/>
    </row>
    <row r="74" spans="1:2" x14ac:dyDescent="0.25">
      <c r="A74" s="8"/>
      <c r="B74" s="8"/>
    </row>
    <row r="75" spans="1:2" x14ac:dyDescent="0.25">
      <c r="A75" s="8"/>
      <c r="B75" s="8"/>
    </row>
    <row r="76" spans="1:2" x14ac:dyDescent="0.25">
      <c r="A76" s="8"/>
      <c r="B76" s="8"/>
    </row>
    <row r="77" spans="1:2" x14ac:dyDescent="0.25">
      <c r="A77" s="8"/>
      <c r="B77" s="8"/>
    </row>
    <row r="78" spans="1:2" x14ac:dyDescent="0.25">
      <c r="A78" s="8"/>
      <c r="B78" s="8"/>
    </row>
    <row r="79" spans="1:2" x14ac:dyDescent="0.25">
      <c r="A79" s="8"/>
      <c r="B79" s="8"/>
    </row>
    <row r="80" spans="1:2" x14ac:dyDescent="0.25">
      <c r="A80" s="8"/>
      <c r="B80" s="8"/>
    </row>
    <row r="81" spans="1:2" x14ac:dyDescent="0.25">
      <c r="A81" s="8"/>
      <c r="B81" s="8"/>
    </row>
    <row r="82" spans="1:2" x14ac:dyDescent="0.25">
      <c r="A82" s="8"/>
      <c r="B82" s="8"/>
    </row>
    <row r="83" spans="1:2" x14ac:dyDescent="0.25">
      <c r="A83" s="8"/>
      <c r="B83" s="8"/>
    </row>
    <row r="84" spans="1:2" x14ac:dyDescent="0.25">
      <c r="A84" s="8"/>
      <c r="B84" s="8"/>
    </row>
    <row r="85" spans="1:2" x14ac:dyDescent="0.25">
      <c r="A85" s="8"/>
      <c r="B85" s="8"/>
    </row>
    <row r="86" spans="1:2" x14ac:dyDescent="0.25">
      <c r="A86" s="8"/>
      <c r="B86" s="8"/>
    </row>
    <row r="87" spans="1:2" x14ac:dyDescent="0.25">
      <c r="A87" s="8"/>
      <c r="B87" s="8"/>
    </row>
    <row r="88" spans="1:2" x14ac:dyDescent="0.25">
      <c r="A88" s="8"/>
      <c r="B88" s="8"/>
    </row>
    <row r="89" spans="1:2" x14ac:dyDescent="0.25">
      <c r="A89" s="8"/>
      <c r="B89" s="8"/>
    </row>
    <row r="90" spans="1:2" x14ac:dyDescent="0.25">
      <c r="A90" s="8"/>
      <c r="B90" s="8"/>
    </row>
    <row r="91" spans="1:2" x14ac:dyDescent="0.25">
      <c r="A91" s="8"/>
      <c r="B91" s="8"/>
    </row>
    <row r="92" spans="1:2" x14ac:dyDescent="0.25">
      <c r="A92" s="8"/>
      <c r="B92" s="8"/>
    </row>
    <row r="93" spans="1:2" x14ac:dyDescent="0.25">
      <c r="A93" s="8"/>
      <c r="B93" s="8"/>
    </row>
    <row r="94" spans="1:2" x14ac:dyDescent="0.25">
      <c r="A94" s="8"/>
      <c r="B94" s="8"/>
    </row>
    <row r="95" spans="1:2" x14ac:dyDescent="0.25">
      <c r="A95" s="8"/>
      <c r="B95" s="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Q37"/>
  <sheetViews>
    <sheetView zoomScaleNormal="100" workbookViewId="0">
      <pane xSplit="1" topLeftCell="B1" activePane="topRight" state="frozen"/>
      <selection pane="topRight" activeCell="E45" sqref="E45"/>
    </sheetView>
  </sheetViews>
  <sheetFormatPr defaultRowHeight="15" x14ac:dyDescent="0.25"/>
  <cols>
    <col min="1" max="1" width="17.5703125" customWidth="1"/>
    <col min="2" max="20" width="20.5703125" customWidth="1"/>
    <col min="22" max="70" width="20.5703125" customWidth="1"/>
  </cols>
  <sheetData>
    <row r="1" spans="1:69" ht="60" x14ac:dyDescent="0.25">
      <c r="A1" s="48" t="s">
        <v>33</v>
      </c>
      <c r="B1" s="49" t="s">
        <v>267</v>
      </c>
      <c r="C1" s="49" t="s">
        <v>254</v>
      </c>
      <c r="D1" s="49" t="s">
        <v>255</v>
      </c>
      <c r="E1" s="49" t="s">
        <v>256</v>
      </c>
      <c r="F1" s="49" t="s">
        <v>257</v>
      </c>
      <c r="G1" s="49" t="s">
        <v>269</v>
      </c>
      <c r="H1" s="49" t="s">
        <v>270</v>
      </c>
      <c r="I1" s="49" t="s">
        <v>271</v>
      </c>
      <c r="J1" s="49" t="s">
        <v>272</v>
      </c>
      <c r="K1" s="49" t="s">
        <v>258</v>
      </c>
      <c r="L1" s="49" t="s">
        <v>259</v>
      </c>
      <c r="M1" s="49" t="s">
        <v>274</v>
      </c>
      <c r="N1" s="49" t="s">
        <v>273</v>
      </c>
      <c r="O1" s="152" t="s">
        <v>275</v>
      </c>
      <c r="P1" s="49" t="s">
        <v>260</v>
      </c>
      <c r="Q1" s="49" t="s">
        <v>261</v>
      </c>
      <c r="R1" s="49" t="s">
        <v>262</v>
      </c>
      <c r="S1" s="49" t="s">
        <v>263</v>
      </c>
      <c r="T1" s="49" t="s">
        <v>264</v>
      </c>
      <c r="U1" s="13"/>
      <c r="V1" s="13"/>
      <c r="W1" s="13"/>
      <c r="X1" s="13"/>
      <c r="Y1" s="13"/>
      <c r="Z1" s="13"/>
      <c r="AA1" s="13"/>
      <c r="AB1" s="13"/>
      <c r="AC1" s="13"/>
      <c r="AD1" s="13"/>
      <c r="AE1" s="13"/>
      <c r="AF1" s="13"/>
      <c r="AG1" s="13"/>
      <c r="AH1" s="13"/>
      <c r="AI1" s="13"/>
      <c r="AJ1" s="13"/>
      <c r="AK1" s="13"/>
      <c r="AL1" s="13"/>
      <c r="AM1" s="13"/>
      <c r="AN1" s="40"/>
      <c r="AO1" s="40"/>
      <c r="AP1" s="6"/>
      <c r="AQ1" s="6"/>
      <c r="AR1" s="6"/>
      <c r="AS1" s="6"/>
      <c r="AT1" s="6"/>
      <c r="AU1" s="6"/>
      <c r="AV1" s="4"/>
      <c r="AW1" s="4"/>
      <c r="AX1" s="4"/>
      <c r="AY1" s="4"/>
      <c r="AZ1" s="4"/>
      <c r="BA1" s="4"/>
      <c r="BB1" s="4"/>
      <c r="BC1" s="4"/>
      <c r="BD1" s="4"/>
      <c r="BE1" s="4"/>
      <c r="BF1" s="4"/>
      <c r="BG1" s="4"/>
      <c r="BH1" s="4"/>
      <c r="BI1" s="4"/>
      <c r="BJ1" s="4"/>
      <c r="BK1" s="4"/>
      <c r="BL1" s="4"/>
      <c r="BM1" s="4"/>
      <c r="BN1" s="4"/>
      <c r="BO1" s="4"/>
      <c r="BP1" s="4"/>
      <c r="BQ1" s="4"/>
    </row>
    <row r="2" spans="1:69" x14ac:dyDescent="0.25">
      <c r="A2" s="41" t="s">
        <v>34</v>
      </c>
      <c r="B2" s="42">
        <v>7.3</v>
      </c>
      <c r="C2" s="42">
        <v>80.900000000000006</v>
      </c>
      <c r="D2" s="174">
        <v>47</v>
      </c>
      <c r="E2" s="43">
        <v>51960.459932999998</v>
      </c>
      <c r="F2" s="44">
        <v>0.33066666666666666</v>
      </c>
      <c r="G2" s="45">
        <v>15.375577409995865</v>
      </c>
      <c r="H2" s="43">
        <v>74.320750000000004</v>
      </c>
      <c r="I2" s="43">
        <v>23.924576853832299</v>
      </c>
      <c r="J2" s="241">
        <v>19.211950564471724</v>
      </c>
      <c r="K2" s="43" t="s">
        <v>66</v>
      </c>
      <c r="L2" s="43" t="s">
        <v>66</v>
      </c>
      <c r="M2" s="45">
        <v>0.59666666666666668</v>
      </c>
      <c r="N2" s="45">
        <v>0.23333333333333331</v>
      </c>
      <c r="O2" s="187">
        <v>66.057891999999995</v>
      </c>
      <c r="P2" s="23">
        <v>14.7</v>
      </c>
      <c r="Q2" s="46">
        <v>1.7</v>
      </c>
      <c r="R2" s="174">
        <v>0</v>
      </c>
      <c r="S2" s="47">
        <v>38</v>
      </c>
      <c r="T2" s="26">
        <v>38</v>
      </c>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row>
    <row r="3" spans="1:69" s="38" customFormat="1" x14ac:dyDescent="0.25">
      <c r="A3" s="27" t="s">
        <v>35</v>
      </c>
      <c r="B3" s="28">
        <v>7.1</v>
      </c>
      <c r="C3" s="28">
        <v>72</v>
      </c>
      <c r="D3" s="177">
        <v>49</v>
      </c>
      <c r="E3" s="29">
        <v>58957.281453000003</v>
      </c>
      <c r="F3" s="30">
        <v>0.27760000000000001</v>
      </c>
      <c r="G3" s="32">
        <v>15.1648129050254</v>
      </c>
      <c r="H3" s="29">
        <v>73.525000000000006</v>
      </c>
      <c r="I3" s="29">
        <v>25.1328403692699</v>
      </c>
      <c r="J3" s="31">
        <v>15.560590574543253</v>
      </c>
      <c r="K3" s="29">
        <v>42.444000000000003</v>
      </c>
      <c r="L3" s="29">
        <v>26.945</v>
      </c>
      <c r="M3" s="32">
        <v>1.4066666666666665</v>
      </c>
      <c r="N3" s="32">
        <v>0.76333333333333331</v>
      </c>
      <c r="O3" s="188">
        <v>94.091376999999994</v>
      </c>
      <c r="P3" s="33">
        <v>26.633333333333329</v>
      </c>
      <c r="Q3" s="33">
        <v>1.7</v>
      </c>
      <c r="R3" s="177">
        <v>9</v>
      </c>
      <c r="S3" s="35">
        <v>60</v>
      </c>
      <c r="T3" s="36">
        <v>59</v>
      </c>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row>
    <row r="4" spans="1:69" x14ac:dyDescent="0.25">
      <c r="A4" s="16" t="s">
        <v>36</v>
      </c>
      <c r="B4" s="17">
        <v>6.9</v>
      </c>
      <c r="C4" s="17">
        <v>67.3</v>
      </c>
      <c r="D4" s="174">
        <v>44</v>
      </c>
      <c r="E4" s="18">
        <v>55374.581685999998</v>
      </c>
      <c r="F4" s="19">
        <v>0.25800000000000001</v>
      </c>
      <c r="G4" s="22">
        <v>4.8</v>
      </c>
      <c r="H4" s="18">
        <v>65.3</v>
      </c>
      <c r="I4" s="18">
        <v>43.510715114450697</v>
      </c>
      <c r="J4" s="20">
        <v>12.543924952376095</v>
      </c>
      <c r="K4" s="18">
        <v>42.915999999999997</v>
      </c>
      <c r="L4" s="18">
        <v>28.902000000000001</v>
      </c>
      <c r="M4" s="22">
        <v>1.3833333333333335</v>
      </c>
      <c r="N4" s="22">
        <v>0.82333333333333325</v>
      </c>
      <c r="O4" s="187">
        <v>92.470955000000004</v>
      </c>
      <c r="P4" s="23">
        <v>51.666666666666664</v>
      </c>
      <c r="Q4" s="23">
        <v>2.7</v>
      </c>
      <c r="R4" s="174">
        <v>60</v>
      </c>
      <c r="S4" s="25">
        <v>90</v>
      </c>
      <c r="T4" s="26">
        <v>61.5</v>
      </c>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row>
    <row r="5" spans="1:69" s="38" customFormat="1" x14ac:dyDescent="0.25">
      <c r="A5" s="27" t="s">
        <v>37</v>
      </c>
      <c r="B5" s="28">
        <v>7.4</v>
      </c>
      <c r="C5" s="28">
        <v>77.7</v>
      </c>
      <c r="D5" s="177">
        <v>61</v>
      </c>
      <c r="E5" s="29">
        <v>50011.082046000003</v>
      </c>
      <c r="F5" s="30">
        <v>0.31019999999999998</v>
      </c>
      <c r="G5" s="32">
        <v>21.102592238034273</v>
      </c>
      <c r="H5" s="29">
        <v>74.150000000000006</v>
      </c>
      <c r="I5" s="29">
        <v>8.4900442872643307</v>
      </c>
      <c r="J5" s="31">
        <v>18.882195852381773</v>
      </c>
      <c r="K5" s="29">
        <v>33.454999999999998</v>
      </c>
      <c r="L5" s="29" t="s">
        <v>66</v>
      </c>
      <c r="M5" s="32">
        <v>0.56666666666666665</v>
      </c>
      <c r="N5" s="32">
        <v>0.22666666666666666</v>
      </c>
      <c r="O5" s="188">
        <v>76.387259999999998</v>
      </c>
      <c r="P5" s="33">
        <v>26.2</v>
      </c>
      <c r="Q5" s="33">
        <v>1.6</v>
      </c>
      <c r="R5" s="177">
        <v>8</v>
      </c>
      <c r="S5" s="35">
        <v>65</v>
      </c>
      <c r="T5" s="36">
        <v>32</v>
      </c>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row>
    <row r="6" spans="1:69" x14ac:dyDescent="0.25">
      <c r="A6" s="16" t="s">
        <v>38</v>
      </c>
      <c r="B6" s="17">
        <v>6.5</v>
      </c>
      <c r="C6" s="17">
        <v>75.400000000000006</v>
      </c>
      <c r="D6" s="174">
        <v>33</v>
      </c>
      <c r="E6" s="18">
        <v>25078.393197000001</v>
      </c>
      <c r="F6" s="19">
        <v>0.45700000000000002</v>
      </c>
      <c r="G6" s="22">
        <v>10.5680614627341</v>
      </c>
      <c r="H6" s="18">
        <v>64.092870000000005</v>
      </c>
      <c r="I6" s="21" t="s">
        <v>66</v>
      </c>
      <c r="J6" s="20">
        <v>30.599917603895392</v>
      </c>
      <c r="K6" s="18">
        <v>20.657</v>
      </c>
      <c r="L6" s="18">
        <v>11.397</v>
      </c>
      <c r="M6" s="22">
        <v>0.37666666666666665</v>
      </c>
      <c r="N6" s="22">
        <v>0.14333333333333334</v>
      </c>
      <c r="O6" s="187">
        <v>62.581775999999998</v>
      </c>
      <c r="P6" s="23">
        <v>17.7</v>
      </c>
      <c r="Q6" s="23">
        <v>2.5</v>
      </c>
      <c r="R6" s="174">
        <v>17</v>
      </c>
      <c r="S6" s="25" t="s">
        <v>66</v>
      </c>
      <c r="T6" s="26" t="s">
        <v>66</v>
      </c>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row>
    <row r="7" spans="1:69" s="38" customFormat="1" x14ac:dyDescent="0.25">
      <c r="A7" s="27" t="s">
        <v>39</v>
      </c>
      <c r="B7" s="28">
        <v>6.7</v>
      </c>
      <c r="C7" s="28">
        <v>73.7</v>
      </c>
      <c r="D7" s="177">
        <v>42</v>
      </c>
      <c r="E7" s="29">
        <v>40370.473139000002</v>
      </c>
      <c r="F7" s="30">
        <v>0.25319999999999998</v>
      </c>
      <c r="G7" s="32">
        <v>19.417501680300202</v>
      </c>
      <c r="H7" s="29">
        <v>75.125</v>
      </c>
      <c r="I7" s="29">
        <v>30.262626621606302</v>
      </c>
      <c r="J7" s="31">
        <v>10.728123769745821</v>
      </c>
      <c r="K7" s="29">
        <v>34.927</v>
      </c>
      <c r="L7" s="29">
        <v>19.158999999999999</v>
      </c>
      <c r="M7" s="32">
        <v>0.16</v>
      </c>
      <c r="N7" s="32">
        <v>0.32666666666666666</v>
      </c>
      <c r="O7" s="188">
        <v>86.966660000000005</v>
      </c>
      <c r="P7" s="33">
        <v>11.733333333333334</v>
      </c>
      <c r="Q7" s="33">
        <v>3</v>
      </c>
      <c r="R7" s="177">
        <v>5</v>
      </c>
      <c r="S7" s="35">
        <v>67</v>
      </c>
      <c r="T7" s="36">
        <v>30</v>
      </c>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row>
    <row r="8" spans="1:69" x14ac:dyDescent="0.25">
      <c r="A8" s="16" t="s">
        <v>1</v>
      </c>
      <c r="B8" s="17">
        <v>7.6</v>
      </c>
      <c r="C8" s="17">
        <v>76.7</v>
      </c>
      <c r="D8" s="174">
        <v>63</v>
      </c>
      <c r="E8" s="18">
        <v>62089.59633</v>
      </c>
      <c r="F8" s="19">
        <v>0.26100000000000001</v>
      </c>
      <c r="G8" s="22">
        <v>8.4924415983052342</v>
      </c>
      <c r="H8" s="18">
        <v>75</v>
      </c>
      <c r="I8" s="18">
        <v>16.6137459505713</v>
      </c>
      <c r="J8" s="20">
        <v>21.509314788465115</v>
      </c>
      <c r="K8" s="18">
        <v>46.337000000000003</v>
      </c>
      <c r="L8" s="18">
        <v>28.298999999999999</v>
      </c>
      <c r="M8" s="22">
        <v>1.06</v>
      </c>
      <c r="N8" s="22">
        <v>1.9533333333333331</v>
      </c>
      <c r="O8" s="187">
        <v>98.033134000000004</v>
      </c>
      <c r="P8" s="23">
        <v>66.033333333333331</v>
      </c>
      <c r="Q8" s="23">
        <v>1.8</v>
      </c>
      <c r="R8" s="174">
        <v>24</v>
      </c>
      <c r="S8" s="25">
        <v>83</v>
      </c>
      <c r="T8" s="26">
        <v>67</v>
      </c>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row>
    <row r="9" spans="1:69" s="38" customFormat="1" x14ac:dyDescent="0.25">
      <c r="A9" s="27" t="s">
        <v>40</v>
      </c>
      <c r="B9" s="28">
        <v>5.7</v>
      </c>
      <c r="C9" s="28">
        <v>76.599999999999994</v>
      </c>
      <c r="D9" s="177">
        <v>42</v>
      </c>
      <c r="E9" s="29">
        <v>38001.105019000002</v>
      </c>
      <c r="F9" s="30">
        <v>0.32079999999999997</v>
      </c>
      <c r="G9" s="32" t="s">
        <v>66</v>
      </c>
      <c r="H9" s="29">
        <v>75.3</v>
      </c>
      <c r="I9" s="29">
        <v>19.989120564568299</v>
      </c>
      <c r="J9" s="31">
        <v>14.339121497122242</v>
      </c>
      <c r="K9" s="29">
        <v>33.073</v>
      </c>
      <c r="L9" s="29">
        <v>17.687999999999999</v>
      </c>
      <c r="M9" s="32">
        <v>0.40666666666666673</v>
      </c>
      <c r="N9" s="32">
        <v>0.39333333333333331</v>
      </c>
      <c r="O9" s="188">
        <v>87.575469999999996</v>
      </c>
      <c r="P9" s="33">
        <v>4.333333333333333</v>
      </c>
      <c r="Q9" s="33">
        <v>1.9</v>
      </c>
      <c r="R9" s="177">
        <v>12</v>
      </c>
      <c r="S9" s="35">
        <v>57</v>
      </c>
      <c r="T9" s="36">
        <v>36</v>
      </c>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row>
    <row r="10" spans="1:69" x14ac:dyDescent="0.25">
      <c r="A10" s="16" t="s">
        <v>41</v>
      </c>
      <c r="B10" s="17">
        <v>7.6</v>
      </c>
      <c r="C10" s="17">
        <v>74.900000000000006</v>
      </c>
      <c r="D10" s="174">
        <v>56</v>
      </c>
      <c r="E10" s="18">
        <v>51869.456363999998</v>
      </c>
      <c r="F10" s="19">
        <v>0.26219999999999999</v>
      </c>
      <c r="G10" s="22">
        <v>7.3153054619097837</v>
      </c>
      <c r="H10" s="18">
        <v>72.95</v>
      </c>
      <c r="I10" s="18">
        <v>18.488180127598199</v>
      </c>
      <c r="J10" s="20">
        <v>20.17722570424424</v>
      </c>
      <c r="K10" s="18">
        <v>42.189</v>
      </c>
      <c r="L10" s="18">
        <v>29.132000000000001</v>
      </c>
      <c r="M10" s="22">
        <v>1.5533333333333335</v>
      </c>
      <c r="N10" s="22">
        <v>0.96666666666666667</v>
      </c>
      <c r="O10" s="187">
        <v>96.927909999999997</v>
      </c>
      <c r="P10" s="23">
        <v>62.466666666666669</v>
      </c>
      <c r="Q10" s="23">
        <v>2.4</v>
      </c>
      <c r="R10" s="174">
        <v>19</v>
      </c>
      <c r="S10" s="25">
        <v>66</v>
      </c>
      <c r="T10" s="26">
        <v>60</v>
      </c>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row>
    <row r="11" spans="1:69" s="38" customFormat="1" x14ac:dyDescent="0.25">
      <c r="A11" s="27" t="s">
        <v>42</v>
      </c>
      <c r="B11" s="28">
        <v>6.5</v>
      </c>
      <c r="C11" s="28">
        <v>63.8</v>
      </c>
      <c r="D11" s="177">
        <v>38</v>
      </c>
      <c r="E11" s="29">
        <v>50245.991543999997</v>
      </c>
      <c r="F11" s="30">
        <v>0.2944</v>
      </c>
      <c r="G11" s="32" t="s">
        <v>66</v>
      </c>
      <c r="H11" s="29">
        <v>65.55</v>
      </c>
      <c r="I11" s="29">
        <v>38.833126711171197</v>
      </c>
      <c r="J11" s="31">
        <v>14.090247472562561</v>
      </c>
      <c r="K11" s="29">
        <v>45.401000000000003</v>
      </c>
      <c r="L11" s="29">
        <v>30.986999999999998</v>
      </c>
      <c r="M11" s="32">
        <v>1.9599999999999997</v>
      </c>
      <c r="N11" s="32">
        <v>0.87333333333333341</v>
      </c>
      <c r="O11" s="188">
        <v>86.878365000000002</v>
      </c>
      <c r="P11" s="33">
        <v>8.9</v>
      </c>
      <c r="Q11" s="33">
        <v>2.4</v>
      </c>
      <c r="R11" s="177">
        <v>24</v>
      </c>
      <c r="S11" s="35">
        <v>65</v>
      </c>
      <c r="T11" s="36">
        <v>46</v>
      </c>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row>
    <row r="12" spans="1:69" x14ac:dyDescent="0.25">
      <c r="A12" s="185" t="s">
        <v>43</v>
      </c>
      <c r="B12" s="17">
        <v>7</v>
      </c>
      <c r="C12" s="17">
        <v>73.5</v>
      </c>
      <c r="D12" s="174">
        <v>59</v>
      </c>
      <c r="E12" s="18">
        <v>57410.651374000001</v>
      </c>
      <c r="F12" s="19">
        <v>0.29124999999999995</v>
      </c>
      <c r="G12" s="22">
        <v>18.146352484134898</v>
      </c>
      <c r="H12" s="18">
        <v>76.7</v>
      </c>
      <c r="I12" s="18">
        <v>38.133482100220697</v>
      </c>
      <c r="J12" s="20">
        <v>12.997238294461264</v>
      </c>
      <c r="K12" s="18">
        <v>38.811999999999998</v>
      </c>
      <c r="L12" s="18">
        <v>25.881</v>
      </c>
      <c r="M12" s="22">
        <v>0.76000000000000012</v>
      </c>
      <c r="N12" s="22">
        <v>0.65666666666666673</v>
      </c>
      <c r="O12" s="187">
        <v>85.951790000000003</v>
      </c>
      <c r="P12" s="23">
        <v>16.733333333333334</v>
      </c>
      <c r="Q12" s="23">
        <v>2.2000000000000002</v>
      </c>
      <c r="R12" s="174">
        <v>12</v>
      </c>
      <c r="S12" s="25">
        <v>59</v>
      </c>
      <c r="T12" s="26">
        <v>47</v>
      </c>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row>
    <row r="13" spans="1:69" s="38" customFormat="1" x14ac:dyDescent="0.25">
      <c r="A13" s="27" t="s">
        <v>44</v>
      </c>
      <c r="B13" s="28">
        <v>5.4</v>
      </c>
      <c r="C13" s="28">
        <v>57.7</v>
      </c>
      <c r="D13" s="177">
        <v>16</v>
      </c>
      <c r="E13" s="29">
        <v>30616.413339999999</v>
      </c>
      <c r="F13" s="30">
        <v>0.32740000000000002</v>
      </c>
      <c r="G13" s="32" t="s">
        <v>66</v>
      </c>
      <c r="H13" s="29">
        <v>56.5</v>
      </c>
      <c r="I13" s="29">
        <v>70.138581692682195</v>
      </c>
      <c r="J13" s="31">
        <v>17.28598554247834</v>
      </c>
      <c r="K13" s="29">
        <v>38.707000000000001</v>
      </c>
      <c r="L13" s="29">
        <v>24.021000000000001</v>
      </c>
      <c r="M13" s="32">
        <v>0.51</v>
      </c>
      <c r="N13" s="32" t="s">
        <v>66</v>
      </c>
      <c r="O13" s="188" t="s">
        <v>66</v>
      </c>
      <c r="P13" s="33">
        <v>20.2</v>
      </c>
      <c r="Q13" s="33">
        <v>2.5</v>
      </c>
      <c r="R13" s="177">
        <v>12</v>
      </c>
      <c r="S13" s="35">
        <v>38</v>
      </c>
      <c r="T13" s="36">
        <v>21</v>
      </c>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row>
    <row r="14" spans="1:69" x14ac:dyDescent="0.25">
      <c r="A14" s="16" t="s">
        <v>45</v>
      </c>
      <c r="B14" s="17">
        <v>5.6</v>
      </c>
      <c r="C14" s="17">
        <v>65</v>
      </c>
      <c r="D14" s="174">
        <v>39</v>
      </c>
      <c r="E14" s="18">
        <v>33033.639324000003</v>
      </c>
      <c r="F14" s="19">
        <v>0.28349999999999997</v>
      </c>
      <c r="G14" s="22">
        <v>17.080000000000002</v>
      </c>
      <c r="H14" s="18">
        <v>70.125</v>
      </c>
      <c r="I14" s="18">
        <v>32.848378468541497</v>
      </c>
      <c r="J14" s="20">
        <v>12.829460319958883</v>
      </c>
      <c r="K14" s="18">
        <v>35.771000000000001</v>
      </c>
      <c r="L14" s="18">
        <v>18.097999999999999</v>
      </c>
      <c r="M14" s="22">
        <v>0.21333333333333335</v>
      </c>
      <c r="N14" s="22">
        <v>0.79333333333333333</v>
      </c>
      <c r="O14" s="187">
        <v>84.863677999999993</v>
      </c>
      <c r="P14" s="23">
        <v>8.1666666666666661</v>
      </c>
      <c r="Q14" s="23">
        <v>1.8</v>
      </c>
      <c r="R14" s="174">
        <v>3</v>
      </c>
      <c r="S14" s="25">
        <v>64</v>
      </c>
      <c r="T14" s="26">
        <v>13</v>
      </c>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row>
    <row r="15" spans="1:69" s="38" customFormat="1" x14ac:dyDescent="0.25">
      <c r="A15" s="27" t="s">
        <v>46</v>
      </c>
      <c r="B15" s="28">
        <v>7.5</v>
      </c>
      <c r="C15" s="28">
        <v>77.099999999999994</v>
      </c>
      <c r="D15" s="177">
        <v>37</v>
      </c>
      <c r="E15" s="39" t="s">
        <v>66</v>
      </c>
      <c r="F15" s="30">
        <v>0.25424999999999998</v>
      </c>
      <c r="G15" s="32" t="s">
        <v>66</v>
      </c>
      <c r="H15" s="29">
        <v>84.1</v>
      </c>
      <c r="I15" s="29">
        <v>7.0753278569604099</v>
      </c>
      <c r="J15" s="31">
        <v>18.728420685407457</v>
      </c>
      <c r="K15" s="29">
        <v>36.075000000000003</v>
      </c>
      <c r="L15" s="29">
        <v>17.405999999999999</v>
      </c>
      <c r="M15" s="32" t="s">
        <v>66</v>
      </c>
      <c r="N15" s="32" t="s">
        <v>66</v>
      </c>
      <c r="O15" s="188">
        <v>95.014999000000003</v>
      </c>
      <c r="P15" s="33">
        <v>90.8</v>
      </c>
      <c r="Q15" s="33">
        <v>2.2000000000000002</v>
      </c>
      <c r="R15" s="177">
        <v>36</v>
      </c>
      <c r="S15" s="35">
        <v>79</v>
      </c>
      <c r="T15" s="36">
        <v>62.5</v>
      </c>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row>
    <row r="16" spans="1:69" x14ac:dyDescent="0.25">
      <c r="A16" s="16" t="s">
        <v>47</v>
      </c>
      <c r="B16" s="17">
        <v>7</v>
      </c>
      <c r="C16" s="17">
        <v>80.5</v>
      </c>
      <c r="D16" s="174">
        <v>62</v>
      </c>
      <c r="E16" s="18">
        <v>69290.081353000001</v>
      </c>
      <c r="F16" s="19">
        <v>0.3</v>
      </c>
      <c r="G16" s="22" t="s">
        <v>66</v>
      </c>
      <c r="H16" s="18">
        <v>69.55</v>
      </c>
      <c r="I16" s="18">
        <v>33.2762818095593</v>
      </c>
      <c r="J16" s="20">
        <v>13.983288964023361</v>
      </c>
      <c r="K16" s="18">
        <v>22.655999999999999</v>
      </c>
      <c r="L16" s="18">
        <v>13.363</v>
      </c>
      <c r="M16" s="22">
        <v>0.85333333333333339</v>
      </c>
      <c r="N16" s="22">
        <v>0.43</v>
      </c>
      <c r="O16" s="187">
        <v>83.275786999999994</v>
      </c>
      <c r="P16" s="23">
        <v>25.05</v>
      </c>
      <c r="Q16" s="23">
        <v>2</v>
      </c>
      <c r="R16" s="174">
        <v>9</v>
      </c>
      <c r="S16" s="25">
        <v>53</v>
      </c>
      <c r="T16" s="26">
        <v>54</v>
      </c>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row>
    <row r="17" spans="1:69" s="38" customFormat="1" x14ac:dyDescent="0.25">
      <c r="A17" s="27" t="s">
        <v>48</v>
      </c>
      <c r="B17" s="28">
        <v>7.2</v>
      </c>
      <c r="C17" s="28">
        <v>72.8</v>
      </c>
      <c r="D17" s="177">
        <v>42</v>
      </c>
      <c r="E17" s="29">
        <v>41766.389018000002</v>
      </c>
      <c r="F17" s="30">
        <v>0.35259999999999997</v>
      </c>
      <c r="G17" s="32">
        <v>22.724161569030301</v>
      </c>
      <c r="H17" s="29">
        <v>68.941670000000002</v>
      </c>
      <c r="I17" s="29">
        <v>5.7122454229794597</v>
      </c>
      <c r="J17" s="39" t="s">
        <v>66</v>
      </c>
      <c r="K17" s="29">
        <v>30.474</v>
      </c>
      <c r="L17" s="29">
        <v>16.292000000000002</v>
      </c>
      <c r="M17" s="32">
        <v>0.4466666666666666</v>
      </c>
      <c r="N17" s="32">
        <v>0.16333333333333333</v>
      </c>
      <c r="O17" s="188">
        <v>80.670235000000005</v>
      </c>
      <c r="P17" s="33">
        <v>25</v>
      </c>
      <c r="Q17" s="33">
        <v>2.9</v>
      </c>
      <c r="R17" s="177">
        <v>6</v>
      </c>
      <c r="S17" s="35">
        <v>76</v>
      </c>
      <c r="T17" s="36">
        <v>22</v>
      </c>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row>
    <row r="18" spans="1:69" x14ac:dyDescent="0.25">
      <c r="A18" s="16" t="s">
        <v>49</v>
      </c>
      <c r="B18" s="17">
        <v>6</v>
      </c>
      <c r="C18" s="17">
        <v>62.2</v>
      </c>
      <c r="D18" s="174">
        <v>21</v>
      </c>
      <c r="E18" s="18">
        <v>44748.571047999998</v>
      </c>
      <c r="F18" s="19">
        <v>0.33</v>
      </c>
      <c r="G18" s="22" t="s">
        <v>66</v>
      </c>
      <c r="H18" s="18">
        <v>59.05</v>
      </c>
      <c r="I18" s="18">
        <v>57.023943296432201</v>
      </c>
      <c r="J18" s="20">
        <v>10.543620531112788</v>
      </c>
      <c r="K18" s="18">
        <v>42.445999999999998</v>
      </c>
      <c r="L18" s="18">
        <v>28.195</v>
      </c>
      <c r="M18" s="22">
        <v>1.2233333333333334</v>
      </c>
      <c r="N18" s="22">
        <v>0.42</v>
      </c>
      <c r="O18" s="187">
        <v>86.322051999999999</v>
      </c>
      <c r="P18" s="23">
        <v>34.366666666666667</v>
      </c>
      <c r="Q18" s="23">
        <v>2.7</v>
      </c>
      <c r="R18" s="174">
        <v>24</v>
      </c>
      <c r="S18" s="25">
        <v>74</v>
      </c>
      <c r="T18" s="26">
        <v>10.5</v>
      </c>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row>
    <row r="19" spans="1:69" s="38" customFormat="1" x14ac:dyDescent="0.25">
      <c r="A19" s="27" t="s">
        <v>50</v>
      </c>
      <c r="B19" s="28">
        <v>5.9</v>
      </c>
      <c r="C19" s="28">
        <v>72.099999999999994</v>
      </c>
      <c r="D19" s="177">
        <v>38</v>
      </c>
      <c r="E19" s="29">
        <v>43918.962140000003</v>
      </c>
      <c r="F19" s="30">
        <v>0.33900000000000002</v>
      </c>
      <c r="G19" s="32">
        <v>12.21998309875125</v>
      </c>
      <c r="H19" s="29">
        <v>77.739850000000004</v>
      </c>
      <c r="I19" s="29">
        <v>32.2981366459627</v>
      </c>
      <c r="J19" s="31">
        <v>14.9</v>
      </c>
      <c r="K19" s="29" t="s">
        <v>66</v>
      </c>
      <c r="L19" s="29" t="s">
        <v>66</v>
      </c>
      <c r="M19" s="32">
        <v>0.15666666666666665</v>
      </c>
      <c r="N19" s="32">
        <v>0.15</v>
      </c>
      <c r="O19" s="188">
        <v>71.343177999999995</v>
      </c>
      <c r="P19" s="33">
        <v>17.133333333333336</v>
      </c>
      <c r="Q19" s="33">
        <v>2.1</v>
      </c>
      <c r="R19" s="177">
        <v>9</v>
      </c>
      <c r="S19" s="35">
        <v>70</v>
      </c>
      <c r="T19" s="36">
        <v>58</v>
      </c>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row>
    <row r="20" spans="1:69" x14ac:dyDescent="0.25">
      <c r="A20" s="16" t="s">
        <v>51</v>
      </c>
      <c r="B20" s="17">
        <v>5.9</v>
      </c>
      <c r="C20" s="17">
        <v>72.3</v>
      </c>
      <c r="D20" s="174">
        <v>39</v>
      </c>
      <c r="E20" s="18">
        <v>43099.31035</v>
      </c>
      <c r="F20" s="19">
        <v>0.35149999999999998</v>
      </c>
      <c r="G20" s="22">
        <v>20.45140296496605</v>
      </c>
      <c r="H20" s="18">
        <v>66.822680000000005</v>
      </c>
      <c r="I20" s="18">
        <v>0.911996999434599</v>
      </c>
      <c r="J20" s="20">
        <v>31.845967902103453</v>
      </c>
      <c r="K20" s="18">
        <v>27.376999999999999</v>
      </c>
      <c r="L20" s="18">
        <v>12.2</v>
      </c>
      <c r="M20" s="22">
        <v>0.31</v>
      </c>
      <c r="N20" s="22">
        <v>0.32499999999999996</v>
      </c>
      <c r="O20" s="187">
        <v>72.085327000000007</v>
      </c>
      <c r="P20" s="23">
        <v>10.25</v>
      </c>
      <c r="Q20" s="23">
        <v>2.4</v>
      </c>
      <c r="R20" s="174">
        <v>7</v>
      </c>
      <c r="S20" s="25">
        <v>80</v>
      </c>
      <c r="T20" s="26">
        <v>32</v>
      </c>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row>
    <row r="21" spans="1:69" s="38" customFormat="1" x14ac:dyDescent="0.25">
      <c r="A21" s="27" t="s">
        <v>53</v>
      </c>
      <c r="B21" s="28">
        <v>5.9</v>
      </c>
      <c r="C21" s="28">
        <v>70.400000000000006</v>
      </c>
      <c r="D21" s="177">
        <v>20</v>
      </c>
      <c r="E21" s="29">
        <v>37415.915029999996</v>
      </c>
      <c r="F21" s="30">
        <v>0.373</v>
      </c>
      <c r="G21" s="32" t="s">
        <v>66</v>
      </c>
      <c r="H21" s="29">
        <v>72.974999999999994</v>
      </c>
      <c r="I21" s="29">
        <v>38.179585290033401</v>
      </c>
      <c r="J21" s="31">
        <v>16.588056783303347</v>
      </c>
      <c r="K21" s="29">
        <v>30.337</v>
      </c>
      <c r="L21" s="29">
        <v>16.698</v>
      </c>
      <c r="M21" s="32">
        <v>0.41666666666666669</v>
      </c>
      <c r="N21" s="32">
        <v>0.18666666666666668</v>
      </c>
      <c r="O21" s="188">
        <v>85.647186000000005</v>
      </c>
      <c r="P21" s="33">
        <v>12.133333333333333</v>
      </c>
      <c r="Q21" s="33">
        <v>2.6</v>
      </c>
      <c r="R21" s="177">
        <v>9</v>
      </c>
      <c r="S21" s="35">
        <v>81</v>
      </c>
      <c r="T21" s="36">
        <v>35</v>
      </c>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row>
    <row r="22" spans="1:69" x14ac:dyDescent="0.25">
      <c r="A22" s="16" t="s">
        <v>52</v>
      </c>
      <c r="B22" s="17">
        <v>5.9</v>
      </c>
      <c r="C22" s="17">
        <v>74.2</v>
      </c>
      <c r="D22" s="174">
        <v>32</v>
      </c>
      <c r="E22" s="18">
        <v>31605.013094000002</v>
      </c>
      <c r="F22" s="19">
        <v>0.34939999999999999</v>
      </c>
      <c r="G22" s="22" t="s">
        <v>66</v>
      </c>
      <c r="H22" s="18">
        <v>72.3</v>
      </c>
      <c r="I22" s="18">
        <v>30.630810993042999</v>
      </c>
      <c r="J22" s="37" t="s">
        <v>66</v>
      </c>
      <c r="K22" s="18">
        <v>31.201000000000001</v>
      </c>
      <c r="L22" s="18">
        <v>16.436</v>
      </c>
      <c r="M22" s="22">
        <v>0.28333333333333333</v>
      </c>
      <c r="N22" s="22">
        <v>0.28999999999999998</v>
      </c>
      <c r="O22" s="187">
        <v>85.371902000000006</v>
      </c>
      <c r="P22" s="23">
        <v>7.5</v>
      </c>
      <c r="Q22" s="23">
        <v>2.2000000000000002</v>
      </c>
      <c r="R22" s="174">
        <v>9</v>
      </c>
      <c r="S22" s="25">
        <v>80</v>
      </c>
      <c r="T22" s="26">
        <v>30</v>
      </c>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row>
    <row r="23" spans="1:69" s="38" customFormat="1" x14ac:dyDescent="0.25">
      <c r="A23" s="27" t="s">
        <v>54</v>
      </c>
      <c r="B23" s="28">
        <v>6.9</v>
      </c>
      <c r="C23" s="28">
        <v>75.900000000000006</v>
      </c>
      <c r="D23" s="177">
        <v>76</v>
      </c>
      <c r="E23" s="29" t="s">
        <v>66</v>
      </c>
      <c r="F23" s="30">
        <v>0.314</v>
      </c>
      <c r="G23" s="32" t="s">
        <v>66</v>
      </c>
      <c r="H23" s="29">
        <v>67.95</v>
      </c>
      <c r="I23" s="29">
        <v>22.774901700708401</v>
      </c>
      <c r="J23" s="31">
        <v>9.5256537291924275</v>
      </c>
      <c r="K23" s="29">
        <v>39.222000000000001</v>
      </c>
      <c r="L23" s="29">
        <v>21.637</v>
      </c>
      <c r="M23" s="32">
        <v>0.57999999999999996</v>
      </c>
      <c r="N23" s="32">
        <v>0.76666666666666661</v>
      </c>
      <c r="O23" s="188">
        <v>93.645026999999999</v>
      </c>
      <c r="P23" s="33">
        <v>32.06666666666667</v>
      </c>
      <c r="Q23" s="33">
        <v>2.5</v>
      </c>
      <c r="R23" s="177">
        <v>12</v>
      </c>
      <c r="S23" s="35">
        <v>90</v>
      </c>
      <c r="T23" s="36">
        <v>60</v>
      </c>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row>
    <row r="24" spans="1:69" x14ac:dyDescent="0.25">
      <c r="A24" s="16" t="s">
        <v>55</v>
      </c>
      <c r="B24" s="17">
        <v>6.5</v>
      </c>
      <c r="C24" s="17">
        <v>64.7</v>
      </c>
      <c r="D24" s="175">
        <v>29</v>
      </c>
      <c r="E24" s="18">
        <v>20142.726628</v>
      </c>
      <c r="F24" s="19">
        <v>0.45850000000000002</v>
      </c>
      <c r="G24" s="22">
        <v>15.537906418943324</v>
      </c>
      <c r="H24" s="18">
        <v>62.20382</v>
      </c>
      <c r="I24" s="18">
        <v>1.7399725052161501</v>
      </c>
      <c r="J24" s="20">
        <v>23.628023925286005</v>
      </c>
      <c r="K24" s="226">
        <v>16.471</v>
      </c>
      <c r="L24" s="18">
        <v>7.4809999999999999</v>
      </c>
      <c r="M24" s="22">
        <v>0</v>
      </c>
      <c r="N24" s="22">
        <v>3.3333333333333335E-3</v>
      </c>
      <c r="O24" s="187">
        <v>83.503296000000006</v>
      </c>
      <c r="P24" s="23">
        <v>12.4</v>
      </c>
      <c r="Q24" s="23">
        <v>2.4</v>
      </c>
      <c r="R24" s="175" t="s">
        <v>66</v>
      </c>
      <c r="S24" s="25" t="s">
        <v>66</v>
      </c>
      <c r="T24" s="26" t="s">
        <v>66</v>
      </c>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row>
    <row r="25" spans="1:69" s="38" customFormat="1" x14ac:dyDescent="0.25">
      <c r="A25" s="27" t="s">
        <v>56</v>
      </c>
      <c r="B25" s="28">
        <v>7.4</v>
      </c>
      <c r="C25" s="28">
        <v>76.8</v>
      </c>
      <c r="D25" s="177">
        <v>66</v>
      </c>
      <c r="E25" s="29">
        <v>59701.337286000002</v>
      </c>
      <c r="F25" s="30">
        <v>0.29199999999999998</v>
      </c>
      <c r="G25" s="32" t="s">
        <v>66</v>
      </c>
      <c r="H25" s="29">
        <v>78.150000000000006</v>
      </c>
      <c r="I25" s="29">
        <v>31.365310444830101</v>
      </c>
      <c r="J25" s="31">
        <v>15.985143308762993</v>
      </c>
      <c r="K25" s="29">
        <v>39.332999999999998</v>
      </c>
      <c r="L25" s="29">
        <v>16.079999999999998</v>
      </c>
      <c r="M25" s="32">
        <v>1.5066666666666666</v>
      </c>
      <c r="N25" s="32">
        <v>0.64</v>
      </c>
      <c r="O25" s="188">
        <v>80.492928000000006</v>
      </c>
      <c r="P25" s="33">
        <v>16.8333333333333</v>
      </c>
      <c r="Q25" s="33">
        <v>2.8</v>
      </c>
      <c r="R25" s="177">
        <v>28</v>
      </c>
      <c r="S25" s="35">
        <v>68</v>
      </c>
      <c r="T25" s="36">
        <v>66.666666666666671</v>
      </c>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row>
    <row r="26" spans="1:69" x14ac:dyDescent="0.25">
      <c r="A26" s="16" t="s">
        <v>57</v>
      </c>
      <c r="B26" s="17">
        <v>7.3</v>
      </c>
      <c r="C26" s="17">
        <v>84.4</v>
      </c>
      <c r="D26" s="174">
        <v>64</v>
      </c>
      <c r="E26" s="18">
        <v>44323.251293000001</v>
      </c>
      <c r="F26" s="19">
        <v>0.34899999999999998</v>
      </c>
      <c r="G26" s="22">
        <v>9.6765952148343501</v>
      </c>
      <c r="H26" s="18">
        <v>77.462879999999998</v>
      </c>
      <c r="I26" s="18">
        <v>12.5693161990026</v>
      </c>
      <c r="J26" s="37" t="s">
        <v>66</v>
      </c>
      <c r="K26" s="18">
        <v>32.311999999999998</v>
      </c>
      <c r="L26" s="18" t="s">
        <v>66</v>
      </c>
      <c r="M26" s="22">
        <v>0.34</v>
      </c>
      <c r="N26" s="22">
        <v>0.24333333333333332</v>
      </c>
      <c r="O26" s="187">
        <v>74.109984999999995</v>
      </c>
      <c r="P26" s="23">
        <v>17.5</v>
      </c>
      <c r="Q26" s="23">
        <v>2.1</v>
      </c>
      <c r="R26" s="174">
        <v>0</v>
      </c>
      <c r="S26" s="25">
        <v>49</v>
      </c>
      <c r="T26" s="26">
        <v>49</v>
      </c>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row>
    <row r="27" spans="1:69" s="38" customFormat="1" x14ac:dyDescent="0.25">
      <c r="A27" s="27" t="s">
        <v>8</v>
      </c>
      <c r="B27" s="28">
        <v>7.6</v>
      </c>
      <c r="C27" s="28">
        <v>73</v>
      </c>
      <c r="D27" s="177">
        <v>68</v>
      </c>
      <c r="E27" s="29" t="s">
        <v>66</v>
      </c>
      <c r="F27" s="30">
        <v>0.26300000000000001</v>
      </c>
      <c r="G27" s="32" t="s">
        <v>66</v>
      </c>
      <c r="H27" s="29">
        <v>75.3</v>
      </c>
      <c r="I27" s="29">
        <v>24.134181395123498</v>
      </c>
      <c r="J27" s="31">
        <v>14.387425393503049</v>
      </c>
      <c r="K27" s="29">
        <v>39.927999999999997</v>
      </c>
      <c r="L27" s="29">
        <v>25.315999999999999</v>
      </c>
      <c r="M27" s="32">
        <v>0.46666666666666662</v>
      </c>
      <c r="N27" s="32">
        <v>0.47333333333333333</v>
      </c>
      <c r="O27" s="188">
        <v>97.145813000000004</v>
      </c>
      <c r="P27" s="33">
        <v>49.266666666666673</v>
      </c>
      <c r="Q27" s="33">
        <v>2.2999999999999998</v>
      </c>
      <c r="R27" s="177">
        <v>24</v>
      </c>
      <c r="S27" s="35">
        <v>68</v>
      </c>
      <c r="T27" s="36">
        <v>50</v>
      </c>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row>
    <row r="28" spans="1:69" x14ac:dyDescent="0.25">
      <c r="A28" s="16" t="s">
        <v>58</v>
      </c>
      <c r="B28" s="17">
        <v>6.1</v>
      </c>
      <c r="C28" s="17">
        <v>67.8</v>
      </c>
      <c r="D28" s="174">
        <v>43</v>
      </c>
      <c r="E28" s="18">
        <v>32433.207267000002</v>
      </c>
      <c r="F28" s="19">
        <v>0.28580000000000005</v>
      </c>
      <c r="G28" s="22">
        <v>21.390232654270598</v>
      </c>
      <c r="H28" s="18">
        <v>68.2</v>
      </c>
      <c r="I28" s="18">
        <v>21.5571675545571</v>
      </c>
      <c r="J28" s="20">
        <v>12.655423705098967</v>
      </c>
      <c r="K28" s="18">
        <v>35.384999999999998</v>
      </c>
      <c r="L28" s="18">
        <v>21.335999999999999</v>
      </c>
      <c r="M28" s="22">
        <v>0.19666666666666666</v>
      </c>
      <c r="N28" s="22">
        <v>0.40666666666666668</v>
      </c>
      <c r="O28" s="187">
        <v>86.507698000000005</v>
      </c>
      <c r="P28" s="23">
        <v>12.7</v>
      </c>
      <c r="Q28" s="23">
        <v>2.4</v>
      </c>
      <c r="R28" s="174">
        <v>12</v>
      </c>
      <c r="S28" s="25">
        <v>63</v>
      </c>
      <c r="T28" s="26">
        <v>32</v>
      </c>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row>
    <row r="29" spans="1:69" s="38" customFormat="1" x14ac:dyDescent="0.25">
      <c r="A29" s="27" t="s">
        <v>59</v>
      </c>
      <c r="B29" s="28">
        <v>5.4</v>
      </c>
      <c r="C29" s="28">
        <v>65.3</v>
      </c>
      <c r="D29" s="177">
        <v>52</v>
      </c>
      <c r="E29" s="29">
        <v>35910.775537000001</v>
      </c>
      <c r="F29" s="30">
        <v>0.32840000000000003</v>
      </c>
      <c r="G29" s="32" t="s">
        <v>66</v>
      </c>
      <c r="H29" s="29">
        <v>70.474999999999994</v>
      </c>
      <c r="I29" s="29">
        <v>42.6081974288441</v>
      </c>
      <c r="J29" s="31">
        <v>16.174760043720344</v>
      </c>
      <c r="K29" s="29">
        <v>34.844999999999999</v>
      </c>
      <c r="L29" s="29">
        <v>22.606000000000002</v>
      </c>
      <c r="M29" s="32">
        <v>1.0599999999999998</v>
      </c>
      <c r="N29" s="32">
        <v>0.40333333333333332</v>
      </c>
      <c r="O29" s="188">
        <v>82.229050000000001</v>
      </c>
      <c r="P29" s="33">
        <v>15.3</v>
      </c>
      <c r="Q29" s="33">
        <v>2.9</v>
      </c>
      <c r="R29" s="177">
        <v>24</v>
      </c>
      <c r="S29" s="35">
        <v>75</v>
      </c>
      <c r="T29" s="36">
        <v>41</v>
      </c>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row>
    <row r="30" spans="1:69" x14ac:dyDescent="0.25">
      <c r="A30" s="16" t="s">
        <v>60</v>
      </c>
      <c r="B30" s="17">
        <v>6.2</v>
      </c>
      <c r="C30" s="17">
        <v>65</v>
      </c>
      <c r="D30" s="174">
        <v>33</v>
      </c>
      <c r="E30" s="18">
        <v>31976.156953000002</v>
      </c>
      <c r="F30" s="19">
        <v>0.23879999999999998</v>
      </c>
      <c r="G30" s="22">
        <v>17.74994032997785</v>
      </c>
      <c r="H30" s="18">
        <v>68.424999999999997</v>
      </c>
      <c r="I30" s="18">
        <v>54.9580331447888</v>
      </c>
      <c r="J30" s="20">
        <v>8.9428558778087819</v>
      </c>
      <c r="K30" s="18">
        <v>34.735999999999997</v>
      </c>
      <c r="L30" s="18">
        <v>17.670000000000002</v>
      </c>
      <c r="M30" s="22">
        <v>0.32666666666666666</v>
      </c>
      <c r="N30" s="22">
        <v>0.24333333333333332</v>
      </c>
      <c r="O30" s="187">
        <v>85.659225000000006</v>
      </c>
      <c r="P30" s="23">
        <v>10.7</v>
      </c>
      <c r="Q30" s="23">
        <v>2.2999999999999998</v>
      </c>
      <c r="R30" s="174">
        <v>6</v>
      </c>
      <c r="S30" s="25">
        <v>63</v>
      </c>
      <c r="T30" s="26">
        <v>20</v>
      </c>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row>
    <row r="31" spans="1:69" s="38" customFormat="1" x14ac:dyDescent="0.25">
      <c r="A31" s="27" t="s">
        <v>61</v>
      </c>
      <c r="B31" s="28">
        <v>5.9</v>
      </c>
      <c r="C31" s="28">
        <v>65.5</v>
      </c>
      <c r="D31" s="177">
        <v>24</v>
      </c>
      <c r="E31" s="29">
        <v>40521.518379000001</v>
      </c>
      <c r="F31" s="30">
        <v>0.24740000000000001</v>
      </c>
      <c r="G31" s="32" t="s">
        <v>66</v>
      </c>
      <c r="H31" s="29">
        <v>71.875</v>
      </c>
      <c r="I31" s="29">
        <v>42.959869557625801</v>
      </c>
      <c r="J31" s="31">
        <v>14.088272361572402</v>
      </c>
      <c r="K31" s="29">
        <v>37.651000000000003</v>
      </c>
      <c r="L31" s="29">
        <v>21.111999999999998</v>
      </c>
      <c r="M31" s="32">
        <v>0.43333333333333329</v>
      </c>
      <c r="N31" s="32">
        <v>0.24</v>
      </c>
      <c r="O31" s="188">
        <v>88.596321000000003</v>
      </c>
      <c r="P31" s="33">
        <v>20.399999999999999</v>
      </c>
      <c r="Q31" s="33">
        <v>2.2000000000000002</v>
      </c>
      <c r="R31" s="177">
        <v>9</v>
      </c>
      <c r="S31" s="35">
        <v>87</v>
      </c>
      <c r="T31" s="36">
        <v>59</v>
      </c>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row>
    <row r="32" spans="1:69" x14ac:dyDescent="0.25">
      <c r="A32" s="16" t="s">
        <v>62</v>
      </c>
      <c r="B32" s="17">
        <v>6.3</v>
      </c>
      <c r="C32" s="17">
        <v>65.7</v>
      </c>
      <c r="D32" s="174">
        <v>29</v>
      </c>
      <c r="E32" s="18">
        <v>42274.850591000002</v>
      </c>
      <c r="F32" s="19">
        <v>0.3382</v>
      </c>
      <c r="G32" s="22" t="s">
        <v>66</v>
      </c>
      <c r="H32" s="18">
        <v>63.3</v>
      </c>
      <c r="I32" s="18">
        <v>37.8318521352302</v>
      </c>
      <c r="J32" s="20">
        <v>19.047976526863081</v>
      </c>
      <c r="K32" s="18">
        <v>34.649000000000001</v>
      </c>
      <c r="L32" s="18">
        <v>24.669</v>
      </c>
      <c r="M32" s="22">
        <v>1.5666666666666667</v>
      </c>
      <c r="N32" s="22">
        <v>0.65666666666666662</v>
      </c>
      <c r="O32" s="187">
        <v>80.729500000000002</v>
      </c>
      <c r="P32" s="23">
        <v>14.200000000000001</v>
      </c>
      <c r="Q32" s="23">
        <v>2.4</v>
      </c>
      <c r="R32" s="174">
        <v>24</v>
      </c>
      <c r="S32" s="25">
        <v>78</v>
      </c>
      <c r="T32" s="26">
        <v>32</v>
      </c>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row>
    <row r="33" spans="1:69" s="38" customFormat="1" x14ac:dyDescent="0.25">
      <c r="A33" s="27" t="s">
        <v>9</v>
      </c>
      <c r="B33" s="28">
        <v>7.3</v>
      </c>
      <c r="C33" s="28">
        <v>75.2</v>
      </c>
      <c r="D33" s="177">
        <v>49</v>
      </c>
      <c r="E33" s="29">
        <v>56664.097813</v>
      </c>
      <c r="F33" s="30">
        <v>0.2782</v>
      </c>
      <c r="G33" s="32" t="s">
        <v>66</v>
      </c>
      <c r="H33" s="29">
        <v>77.125</v>
      </c>
      <c r="I33" s="29">
        <v>12.1084717021992</v>
      </c>
      <c r="J33" s="31">
        <v>18.951762173485765</v>
      </c>
      <c r="K33" s="29">
        <v>42.908999999999999</v>
      </c>
      <c r="L33" s="29">
        <v>25.452000000000002</v>
      </c>
      <c r="M33" s="32">
        <v>0.51</v>
      </c>
      <c r="N33" s="32">
        <v>1.1266666666666667</v>
      </c>
      <c r="O33" s="188">
        <v>95.386200000000002</v>
      </c>
      <c r="P33" s="33">
        <v>66.25</v>
      </c>
      <c r="Q33" s="33">
        <v>2.5</v>
      </c>
      <c r="R33" s="177">
        <v>35</v>
      </c>
      <c r="S33" s="35">
        <v>71</v>
      </c>
      <c r="T33" s="36">
        <v>60</v>
      </c>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row>
    <row r="34" spans="1:69" x14ac:dyDescent="0.25">
      <c r="A34" s="16" t="s">
        <v>63</v>
      </c>
      <c r="B34" s="17">
        <v>7.5</v>
      </c>
      <c r="C34" s="17">
        <v>81.900000000000006</v>
      </c>
      <c r="D34" s="174">
        <v>85</v>
      </c>
      <c r="E34" s="18">
        <v>73615.617679999996</v>
      </c>
      <c r="F34" s="19">
        <v>0.29849999999999999</v>
      </c>
      <c r="G34" s="22">
        <v>10.2086859332172</v>
      </c>
      <c r="H34" s="18">
        <v>80.474999999999994</v>
      </c>
      <c r="I34" s="18">
        <v>37.817026564858303</v>
      </c>
      <c r="J34" s="20">
        <v>15.538330746926022</v>
      </c>
      <c r="K34" s="18">
        <v>28.529</v>
      </c>
      <c r="L34" s="18" t="s">
        <v>66</v>
      </c>
      <c r="M34" s="22">
        <v>0.65</v>
      </c>
      <c r="N34" s="22">
        <v>0.60333333333333339</v>
      </c>
      <c r="O34" s="187" t="s">
        <v>66</v>
      </c>
      <c r="P34" s="23">
        <v>15.100000000000001</v>
      </c>
      <c r="Q34" s="23">
        <v>1.6</v>
      </c>
      <c r="R34" s="174">
        <v>18</v>
      </c>
      <c r="S34" s="25">
        <v>70</v>
      </c>
      <c r="T34" s="26">
        <v>54</v>
      </c>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row>
    <row r="35" spans="1:69" s="38" customFormat="1" x14ac:dyDescent="0.25">
      <c r="A35" s="27" t="s">
        <v>64</v>
      </c>
      <c r="B35" s="28">
        <v>5.5</v>
      </c>
      <c r="C35" s="28">
        <v>64.599999999999994</v>
      </c>
      <c r="D35" s="177">
        <v>51</v>
      </c>
      <c r="E35" s="29" t="s">
        <v>66</v>
      </c>
      <c r="F35" s="30">
        <v>0.40100000000000002</v>
      </c>
      <c r="G35" s="32" t="s">
        <v>66</v>
      </c>
      <c r="H35" s="29">
        <v>50.3</v>
      </c>
      <c r="I35" s="29">
        <v>23.4780662488809</v>
      </c>
      <c r="J35" s="31">
        <v>27.368119558390841</v>
      </c>
      <c r="K35" s="29">
        <v>23.079000000000001</v>
      </c>
      <c r="L35" s="29">
        <v>11.991</v>
      </c>
      <c r="M35" s="32" t="s">
        <v>66</v>
      </c>
      <c r="N35" s="32" t="s">
        <v>66</v>
      </c>
      <c r="O35" s="188">
        <v>75.307548999999995</v>
      </c>
      <c r="P35" s="33">
        <v>8.6666666666666661</v>
      </c>
      <c r="Q35" s="33">
        <v>2.8</v>
      </c>
      <c r="R35" s="177">
        <v>10</v>
      </c>
      <c r="S35" s="35">
        <v>53</v>
      </c>
      <c r="T35" s="36">
        <v>0</v>
      </c>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row>
    <row r="36" spans="1:69" x14ac:dyDescent="0.25">
      <c r="A36" s="16" t="s">
        <v>65</v>
      </c>
      <c r="B36" s="17">
        <v>6.8</v>
      </c>
      <c r="C36" s="17">
        <v>78.900000000000006</v>
      </c>
      <c r="D36" s="174">
        <v>42</v>
      </c>
      <c r="E36" s="18">
        <v>47650.43462</v>
      </c>
      <c r="F36" s="19">
        <v>0.35799999999999998</v>
      </c>
      <c r="G36" s="22">
        <v>18.828636118463226</v>
      </c>
      <c r="H36" s="18">
        <v>75.174999999999997</v>
      </c>
      <c r="I36" s="18">
        <v>25.068089428359599</v>
      </c>
      <c r="J36" s="20">
        <v>14.42510447604036</v>
      </c>
      <c r="K36" s="18">
        <v>32.982999999999997</v>
      </c>
      <c r="L36" s="18">
        <v>20.616</v>
      </c>
      <c r="M36" s="22" t="s">
        <v>66</v>
      </c>
      <c r="N36" s="22" t="s">
        <v>66</v>
      </c>
      <c r="O36" s="227">
        <v>65.958160000000007</v>
      </c>
      <c r="P36" s="23">
        <v>23.433333333333334</v>
      </c>
      <c r="Q36" s="24">
        <v>1.7</v>
      </c>
      <c r="R36" s="174">
        <v>6</v>
      </c>
      <c r="S36" s="25">
        <v>48</v>
      </c>
      <c r="T36" s="26">
        <v>48</v>
      </c>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row>
    <row r="37" spans="1:69" s="38" customFormat="1" x14ac:dyDescent="0.25">
      <c r="A37" s="27" t="s">
        <v>2</v>
      </c>
      <c r="B37" s="28">
        <v>6.9</v>
      </c>
      <c r="C37" s="28">
        <v>76.8</v>
      </c>
      <c r="D37" s="244">
        <v>31</v>
      </c>
      <c r="E37" s="29">
        <v>66022.016455000004</v>
      </c>
      <c r="F37" s="30">
        <v>0.39124999999999999</v>
      </c>
      <c r="G37" s="32">
        <v>24.21394917962915</v>
      </c>
      <c r="H37" s="29">
        <v>71.358410000000006</v>
      </c>
      <c r="I37" s="29">
        <v>12.6978836860523</v>
      </c>
      <c r="J37" s="31">
        <v>19.680461360548168</v>
      </c>
      <c r="K37" s="29">
        <v>24.466000000000001</v>
      </c>
      <c r="L37" s="29">
        <v>18.71</v>
      </c>
      <c r="M37" s="32">
        <v>0.15000000000000002</v>
      </c>
      <c r="N37" s="32">
        <v>0.10000000000000002</v>
      </c>
      <c r="O37" s="242">
        <v>67.685951000000003</v>
      </c>
      <c r="P37" s="33">
        <v>10.199999999999999</v>
      </c>
      <c r="Q37" s="34">
        <v>1.3</v>
      </c>
      <c r="R37" s="243">
        <v>6</v>
      </c>
      <c r="S37" s="35">
        <v>57</v>
      </c>
      <c r="T37" s="36">
        <v>8</v>
      </c>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row>
  </sheetData>
  <sortState ref="A2:I37">
    <sortCondition ref="A1:A37"/>
  </sortState>
  <hyperlinks>
    <hyperlink ref="K24" r:id="rId1" tooltip="Click once to display linked information. Click and hold to select this cell." display="http://stats.oecd.org/OECDStat_Metadata/ShowMetadata.ashx?Dataset=REV&amp;Coords=[GOV].[NES],[TAX].[TOTALTAX],[VAR].[TAXGDP],[COU].[MEX],[YEA].[2019]&amp;ShowOnWeb=true"/>
  </hyperlinks>
  <pageMargins left="0.7" right="0.7" top="0.75" bottom="0.75" header="0.3" footer="0.3"/>
  <pageSetup orientation="portrait"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pane xSplit="1" topLeftCell="B1" activePane="topRight" state="frozen"/>
      <selection pane="topRight" activeCell="B16" sqref="B16"/>
    </sheetView>
  </sheetViews>
  <sheetFormatPr defaultRowHeight="15" x14ac:dyDescent="0.25"/>
  <cols>
    <col min="1" max="1" width="17.5703125" customWidth="1"/>
    <col min="2" max="2" width="20.5703125" style="50" customWidth="1"/>
    <col min="4" max="4" width="20.5703125" customWidth="1"/>
    <col min="5" max="5" width="50.5703125" customWidth="1"/>
  </cols>
  <sheetData>
    <row r="1" spans="1:5" ht="30" x14ac:dyDescent="0.25">
      <c r="A1" s="53" t="s">
        <v>33</v>
      </c>
      <c r="B1" s="52" t="s">
        <v>268</v>
      </c>
    </row>
    <row r="2" spans="1:5" x14ac:dyDescent="0.25">
      <c r="A2" s="15" t="s">
        <v>34</v>
      </c>
      <c r="B2" s="51">
        <v>7.3</v>
      </c>
    </row>
    <row r="3" spans="1:5" x14ac:dyDescent="0.25">
      <c r="A3" s="54" t="s">
        <v>35</v>
      </c>
      <c r="B3" s="55">
        <v>7.1</v>
      </c>
    </row>
    <row r="4" spans="1:5" x14ac:dyDescent="0.25">
      <c r="A4" s="15" t="s">
        <v>36</v>
      </c>
      <c r="B4" s="51">
        <v>6.9</v>
      </c>
      <c r="D4" s="5" t="s">
        <v>73</v>
      </c>
    </row>
    <row r="5" spans="1:5" x14ac:dyDescent="0.25">
      <c r="A5" s="54" t="s">
        <v>37</v>
      </c>
      <c r="B5" s="55">
        <v>7.4</v>
      </c>
      <c r="D5" s="9" t="s">
        <v>86</v>
      </c>
      <c r="E5" s="58" t="s">
        <v>19</v>
      </c>
    </row>
    <row r="6" spans="1:5" x14ac:dyDescent="0.25">
      <c r="A6" s="15" t="s">
        <v>38</v>
      </c>
      <c r="B6" s="51">
        <v>6.5</v>
      </c>
    </row>
    <row r="7" spans="1:5" x14ac:dyDescent="0.25">
      <c r="A7" s="54" t="s">
        <v>39</v>
      </c>
      <c r="B7" s="55">
        <v>6.7</v>
      </c>
      <c r="D7" s="14"/>
    </row>
    <row r="8" spans="1:5" x14ac:dyDescent="0.25">
      <c r="A8" s="15" t="s">
        <v>1</v>
      </c>
      <c r="B8" s="51">
        <v>7.6</v>
      </c>
    </row>
    <row r="9" spans="1:5" x14ac:dyDescent="0.25">
      <c r="A9" s="54" t="s">
        <v>40</v>
      </c>
      <c r="B9" s="55">
        <v>5.7</v>
      </c>
    </row>
    <row r="10" spans="1:5" x14ac:dyDescent="0.25">
      <c r="A10" s="15" t="s">
        <v>41</v>
      </c>
      <c r="B10" s="51">
        <v>7.6</v>
      </c>
    </row>
    <row r="11" spans="1:5" x14ac:dyDescent="0.25">
      <c r="A11" s="54" t="s">
        <v>42</v>
      </c>
      <c r="B11" s="55">
        <v>6.5</v>
      </c>
    </row>
    <row r="12" spans="1:5" x14ac:dyDescent="0.25">
      <c r="A12" s="185" t="s">
        <v>43</v>
      </c>
      <c r="B12" s="51">
        <v>7</v>
      </c>
    </row>
    <row r="13" spans="1:5" x14ac:dyDescent="0.25">
      <c r="A13" s="54" t="s">
        <v>44</v>
      </c>
      <c r="B13" s="55">
        <v>5.4</v>
      </c>
    </row>
    <row r="14" spans="1:5" x14ac:dyDescent="0.25">
      <c r="A14" s="15" t="s">
        <v>45</v>
      </c>
      <c r="B14" s="51">
        <v>5.6</v>
      </c>
    </row>
    <row r="15" spans="1:5" x14ac:dyDescent="0.25">
      <c r="A15" s="54" t="s">
        <v>46</v>
      </c>
      <c r="B15" s="55">
        <v>7.5</v>
      </c>
    </row>
    <row r="16" spans="1:5" x14ac:dyDescent="0.25">
      <c r="A16" s="15" t="s">
        <v>47</v>
      </c>
      <c r="B16" s="51">
        <v>7</v>
      </c>
    </row>
    <row r="17" spans="1:2" x14ac:dyDescent="0.25">
      <c r="A17" s="38" t="s">
        <v>48</v>
      </c>
      <c r="B17" s="55">
        <v>7.2</v>
      </c>
    </row>
    <row r="18" spans="1:2" x14ac:dyDescent="0.25">
      <c r="A18" s="15" t="s">
        <v>49</v>
      </c>
      <c r="B18" s="51">
        <v>6</v>
      </c>
    </row>
    <row r="19" spans="1:2" x14ac:dyDescent="0.25">
      <c r="A19" s="54" t="s">
        <v>50</v>
      </c>
      <c r="B19" s="55">
        <v>5.9</v>
      </c>
    </row>
    <row r="20" spans="1:2" x14ac:dyDescent="0.25">
      <c r="A20" s="15" t="s">
        <v>51</v>
      </c>
      <c r="B20" s="51">
        <v>5.9</v>
      </c>
    </row>
    <row r="21" spans="1:2" x14ac:dyDescent="0.25">
      <c r="A21" s="54" t="s">
        <v>53</v>
      </c>
      <c r="B21" s="55">
        <v>5.9</v>
      </c>
    </row>
    <row r="22" spans="1:2" x14ac:dyDescent="0.25">
      <c r="A22" s="15" t="s">
        <v>52</v>
      </c>
      <c r="B22" s="51">
        <v>5.9</v>
      </c>
    </row>
    <row r="23" spans="1:2" x14ac:dyDescent="0.25">
      <c r="A23" s="54" t="s">
        <v>54</v>
      </c>
      <c r="B23" s="55">
        <v>6.9</v>
      </c>
    </row>
    <row r="24" spans="1:2" x14ac:dyDescent="0.25">
      <c r="A24" s="15" t="s">
        <v>55</v>
      </c>
      <c r="B24" s="51">
        <v>6.5</v>
      </c>
    </row>
    <row r="25" spans="1:2" x14ac:dyDescent="0.25">
      <c r="A25" s="54" t="s">
        <v>56</v>
      </c>
      <c r="B25" s="55">
        <v>7.4</v>
      </c>
    </row>
    <row r="26" spans="1:2" x14ac:dyDescent="0.25">
      <c r="A26" s="15" t="s">
        <v>57</v>
      </c>
      <c r="B26" s="51">
        <v>7.3</v>
      </c>
    </row>
    <row r="27" spans="1:2" x14ac:dyDescent="0.25">
      <c r="A27" s="54" t="s">
        <v>8</v>
      </c>
      <c r="B27" s="55">
        <v>7.6</v>
      </c>
    </row>
    <row r="28" spans="1:2" x14ac:dyDescent="0.25">
      <c r="A28" s="15" t="s">
        <v>58</v>
      </c>
      <c r="B28" s="51">
        <v>6.1</v>
      </c>
    </row>
    <row r="29" spans="1:2" x14ac:dyDescent="0.25">
      <c r="A29" s="54" t="s">
        <v>59</v>
      </c>
      <c r="B29" s="55">
        <v>5.4</v>
      </c>
    </row>
    <row r="30" spans="1:2" x14ac:dyDescent="0.25">
      <c r="A30" s="15" t="s">
        <v>60</v>
      </c>
      <c r="B30" s="51">
        <v>6.2</v>
      </c>
    </row>
    <row r="31" spans="1:2" x14ac:dyDescent="0.25">
      <c r="A31" s="54" t="s">
        <v>61</v>
      </c>
      <c r="B31" s="55">
        <v>5.9</v>
      </c>
    </row>
    <row r="32" spans="1:2" x14ac:dyDescent="0.25">
      <c r="A32" s="15" t="s">
        <v>62</v>
      </c>
      <c r="B32" s="51">
        <v>6.3</v>
      </c>
    </row>
    <row r="33" spans="1:2" x14ac:dyDescent="0.25">
      <c r="A33" s="54" t="s">
        <v>9</v>
      </c>
      <c r="B33" s="55">
        <v>7.3</v>
      </c>
    </row>
    <row r="34" spans="1:2" x14ac:dyDescent="0.25">
      <c r="A34" s="15" t="s">
        <v>63</v>
      </c>
      <c r="B34" s="51">
        <v>7.5</v>
      </c>
    </row>
    <row r="35" spans="1:2" x14ac:dyDescent="0.25">
      <c r="A35" s="54" t="s">
        <v>64</v>
      </c>
      <c r="B35" s="55">
        <v>5.5</v>
      </c>
    </row>
    <row r="36" spans="1:2" x14ac:dyDescent="0.25">
      <c r="A36" s="15" t="s">
        <v>65</v>
      </c>
      <c r="B36" s="51">
        <v>6.8</v>
      </c>
    </row>
    <row r="37" spans="1:2" x14ac:dyDescent="0.25">
      <c r="A37" s="56" t="s">
        <v>2</v>
      </c>
      <c r="B37" s="57">
        <v>6.9</v>
      </c>
    </row>
  </sheetData>
  <hyperlinks>
    <hyperlink ref="E5" r:id="rId1"/>
  </hyperlinks>
  <pageMargins left="0.7" right="0.7" top="0.75" bottom="0.75" header="0.3" footer="0.3"/>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workbookViewId="0">
      <pane xSplit="1" topLeftCell="B1" activePane="topRight" state="frozen"/>
      <selection pane="topRight" activeCell="B10" sqref="B10"/>
    </sheetView>
  </sheetViews>
  <sheetFormatPr defaultRowHeight="15" x14ac:dyDescent="0.25"/>
  <cols>
    <col min="1" max="1" width="17.7109375" style="5" customWidth="1"/>
    <col min="2" max="2" width="20.7109375" style="50" customWidth="1"/>
    <col min="4" max="4" width="20.7109375" customWidth="1"/>
    <col min="5" max="5" width="60.7109375" customWidth="1"/>
  </cols>
  <sheetData>
    <row r="1" spans="1:5" ht="45" x14ac:dyDescent="0.25">
      <c r="A1" s="181" t="s">
        <v>33</v>
      </c>
      <c r="B1" s="152" t="s">
        <v>193</v>
      </c>
    </row>
    <row r="2" spans="1:5" x14ac:dyDescent="0.25">
      <c r="A2" s="186" t="s">
        <v>34</v>
      </c>
      <c r="B2" s="189">
        <v>80.900000000000006</v>
      </c>
    </row>
    <row r="3" spans="1:5" x14ac:dyDescent="0.25">
      <c r="A3" s="128" t="s">
        <v>35</v>
      </c>
      <c r="B3" s="192">
        <v>72</v>
      </c>
    </row>
    <row r="4" spans="1:5" x14ac:dyDescent="0.25">
      <c r="A4" s="186" t="s">
        <v>36</v>
      </c>
      <c r="B4" s="189">
        <v>67.3</v>
      </c>
      <c r="D4" t="s">
        <v>94</v>
      </c>
    </row>
    <row r="5" spans="1:5" x14ac:dyDescent="0.25">
      <c r="A5" s="128" t="s">
        <v>37</v>
      </c>
      <c r="B5" s="192">
        <v>77.7</v>
      </c>
      <c r="D5" s="9" t="s">
        <v>194</v>
      </c>
      <c r="E5" t="s">
        <v>195</v>
      </c>
    </row>
    <row r="6" spans="1:5" x14ac:dyDescent="0.25">
      <c r="A6" s="186" t="s">
        <v>38</v>
      </c>
      <c r="B6" s="189">
        <v>75.400000000000006</v>
      </c>
    </row>
    <row r="7" spans="1:5" x14ac:dyDescent="0.25">
      <c r="A7" s="128" t="s">
        <v>39</v>
      </c>
      <c r="B7" s="192">
        <v>73.7</v>
      </c>
    </row>
    <row r="8" spans="1:5" x14ac:dyDescent="0.25">
      <c r="A8" s="186" t="s">
        <v>1</v>
      </c>
      <c r="B8" s="189">
        <v>76.7</v>
      </c>
    </row>
    <row r="9" spans="1:5" x14ac:dyDescent="0.25">
      <c r="A9" s="128" t="s">
        <v>40</v>
      </c>
      <c r="B9" s="192">
        <v>76.599999999999994</v>
      </c>
    </row>
    <row r="10" spans="1:5" x14ac:dyDescent="0.25">
      <c r="A10" s="186" t="s">
        <v>41</v>
      </c>
      <c r="B10" s="189">
        <v>74.900000000000006</v>
      </c>
    </row>
    <row r="11" spans="1:5" x14ac:dyDescent="0.25">
      <c r="A11" s="128" t="s">
        <v>42</v>
      </c>
      <c r="B11" s="192">
        <v>63.8</v>
      </c>
    </row>
    <row r="12" spans="1:5" x14ac:dyDescent="0.25">
      <c r="A12" s="190" t="s">
        <v>43</v>
      </c>
      <c r="B12" s="189">
        <v>73.5</v>
      </c>
    </row>
    <row r="13" spans="1:5" x14ac:dyDescent="0.25">
      <c r="A13" s="128" t="s">
        <v>44</v>
      </c>
      <c r="B13" s="192">
        <v>57.7</v>
      </c>
    </row>
    <row r="14" spans="1:5" x14ac:dyDescent="0.25">
      <c r="A14" s="186" t="s">
        <v>45</v>
      </c>
      <c r="B14" s="189">
        <v>65</v>
      </c>
    </row>
    <row r="15" spans="1:5" x14ac:dyDescent="0.25">
      <c r="A15" s="128" t="s">
        <v>46</v>
      </c>
      <c r="B15" s="192">
        <v>77.099999999999994</v>
      </c>
    </row>
    <row r="16" spans="1:5" x14ac:dyDescent="0.25">
      <c r="A16" s="186" t="s">
        <v>47</v>
      </c>
      <c r="B16" s="189">
        <v>80.5</v>
      </c>
    </row>
    <row r="17" spans="1:2" x14ac:dyDescent="0.25">
      <c r="A17" s="191" t="s">
        <v>48</v>
      </c>
      <c r="B17" s="192">
        <v>72.8</v>
      </c>
    </row>
    <row r="18" spans="1:2" x14ac:dyDescent="0.25">
      <c r="A18" s="186" t="s">
        <v>49</v>
      </c>
      <c r="B18" s="189">
        <v>62.2</v>
      </c>
    </row>
    <row r="19" spans="1:2" x14ac:dyDescent="0.25">
      <c r="A19" s="128" t="s">
        <v>50</v>
      </c>
      <c r="B19" s="192">
        <v>72.099999999999994</v>
      </c>
    </row>
    <row r="20" spans="1:2" x14ac:dyDescent="0.25">
      <c r="A20" s="186" t="s">
        <v>51</v>
      </c>
      <c r="B20" s="189">
        <v>72.3</v>
      </c>
    </row>
    <row r="21" spans="1:2" x14ac:dyDescent="0.25">
      <c r="A21" s="128" t="s">
        <v>53</v>
      </c>
      <c r="B21" s="192">
        <v>70.400000000000006</v>
      </c>
    </row>
    <row r="22" spans="1:2" x14ac:dyDescent="0.25">
      <c r="A22" s="186" t="s">
        <v>52</v>
      </c>
      <c r="B22" s="189">
        <v>74.2</v>
      </c>
    </row>
    <row r="23" spans="1:2" x14ac:dyDescent="0.25">
      <c r="A23" s="128" t="s">
        <v>54</v>
      </c>
      <c r="B23" s="192">
        <v>75.900000000000006</v>
      </c>
    </row>
    <row r="24" spans="1:2" x14ac:dyDescent="0.25">
      <c r="A24" s="186" t="s">
        <v>55</v>
      </c>
      <c r="B24" s="189">
        <v>64.7</v>
      </c>
    </row>
    <row r="25" spans="1:2" x14ac:dyDescent="0.25">
      <c r="A25" s="128" t="s">
        <v>56</v>
      </c>
      <c r="B25" s="192">
        <v>76.8</v>
      </c>
    </row>
    <row r="26" spans="1:2" x14ac:dyDescent="0.25">
      <c r="A26" s="186" t="s">
        <v>57</v>
      </c>
      <c r="B26" s="189">
        <v>84.4</v>
      </c>
    </row>
    <row r="27" spans="1:2" x14ac:dyDescent="0.25">
      <c r="A27" s="128" t="s">
        <v>8</v>
      </c>
      <c r="B27" s="192">
        <v>73</v>
      </c>
    </row>
    <row r="28" spans="1:2" x14ac:dyDescent="0.25">
      <c r="A28" s="186" t="s">
        <v>58</v>
      </c>
      <c r="B28" s="189">
        <v>67.8</v>
      </c>
    </row>
    <row r="29" spans="1:2" x14ac:dyDescent="0.25">
      <c r="A29" s="128" t="s">
        <v>59</v>
      </c>
      <c r="B29" s="192">
        <v>65.3</v>
      </c>
    </row>
    <row r="30" spans="1:2" x14ac:dyDescent="0.25">
      <c r="A30" s="186" t="s">
        <v>60</v>
      </c>
      <c r="B30" s="189">
        <v>65</v>
      </c>
    </row>
    <row r="31" spans="1:2" x14ac:dyDescent="0.25">
      <c r="A31" s="128" t="s">
        <v>61</v>
      </c>
      <c r="B31" s="192">
        <v>65.5</v>
      </c>
    </row>
    <row r="32" spans="1:2" x14ac:dyDescent="0.25">
      <c r="A32" s="186" t="s">
        <v>62</v>
      </c>
      <c r="B32" s="189">
        <v>65.7</v>
      </c>
    </row>
    <row r="33" spans="1:2" x14ac:dyDescent="0.25">
      <c r="A33" s="128" t="s">
        <v>9</v>
      </c>
      <c r="B33" s="192">
        <v>75.2</v>
      </c>
    </row>
    <row r="34" spans="1:2" x14ac:dyDescent="0.25">
      <c r="A34" s="186" t="s">
        <v>63</v>
      </c>
      <c r="B34" s="189">
        <v>81.900000000000006</v>
      </c>
    </row>
    <row r="35" spans="1:2" x14ac:dyDescent="0.25">
      <c r="A35" s="128" t="s">
        <v>64</v>
      </c>
      <c r="B35" s="192">
        <v>64.599999999999994</v>
      </c>
    </row>
    <row r="36" spans="1:2" x14ac:dyDescent="0.25">
      <c r="A36" s="186" t="s">
        <v>65</v>
      </c>
      <c r="B36" s="189">
        <v>78.900000000000006</v>
      </c>
    </row>
    <row r="37" spans="1:2" x14ac:dyDescent="0.25">
      <c r="A37" s="133" t="s">
        <v>2</v>
      </c>
      <c r="B37" s="193">
        <v>76.8</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pane xSplit="1" topLeftCell="B1" activePane="topRight" state="frozen"/>
      <selection pane="topRight" activeCell="B31" sqref="B31"/>
    </sheetView>
  </sheetViews>
  <sheetFormatPr defaultRowHeight="15" x14ac:dyDescent="0.25"/>
  <cols>
    <col min="1" max="1" width="17.5703125" customWidth="1"/>
    <col min="2" max="2" width="20.5703125" style="240" customWidth="1"/>
    <col min="4" max="4" width="20.5703125" customWidth="1"/>
    <col min="5" max="5" width="85.5703125" customWidth="1"/>
  </cols>
  <sheetData>
    <row r="1" spans="1:6" ht="45" x14ac:dyDescent="0.25">
      <c r="A1" s="176" t="s">
        <v>33</v>
      </c>
      <c r="B1" s="152" t="s">
        <v>233</v>
      </c>
    </row>
    <row r="2" spans="1:6" x14ac:dyDescent="0.25">
      <c r="A2" s="173" t="s">
        <v>34</v>
      </c>
      <c r="B2" s="174">
        <v>47</v>
      </c>
      <c r="C2" s="172"/>
    </row>
    <row r="3" spans="1:6" x14ac:dyDescent="0.25">
      <c r="A3" s="149" t="s">
        <v>35</v>
      </c>
      <c r="B3" s="177">
        <v>49</v>
      </c>
    </row>
    <row r="4" spans="1:6" x14ac:dyDescent="0.25">
      <c r="A4" s="173" t="s">
        <v>36</v>
      </c>
      <c r="B4" s="174">
        <v>44</v>
      </c>
      <c r="D4" t="s">
        <v>94</v>
      </c>
    </row>
    <row r="5" spans="1:6" x14ac:dyDescent="0.25">
      <c r="A5" s="149" t="s">
        <v>37</v>
      </c>
      <c r="B5" s="177">
        <v>61</v>
      </c>
      <c r="D5" s="9" t="s">
        <v>251</v>
      </c>
      <c r="E5" t="s">
        <v>252</v>
      </c>
    </row>
    <row r="6" spans="1:6" x14ac:dyDescent="0.25">
      <c r="A6" s="173" t="s">
        <v>38</v>
      </c>
      <c r="B6" s="174">
        <v>33</v>
      </c>
    </row>
    <row r="7" spans="1:6" x14ac:dyDescent="0.25">
      <c r="A7" s="149" t="s">
        <v>39</v>
      </c>
      <c r="B7" s="177">
        <v>42</v>
      </c>
      <c r="C7" s="172"/>
    </row>
    <row r="8" spans="1:6" x14ac:dyDescent="0.25">
      <c r="A8" s="173" t="s">
        <v>1</v>
      </c>
      <c r="B8" s="174">
        <v>63</v>
      </c>
    </row>
    <row r="9" spans="1:6" x14ac:dyDescent="0.25">
      <c r="A9" s="149" t="s">
        <v>40</v>
      </c>
      <c r="B9" s="177">
        <v>42</v>
      </c>
    </row>
    <row r="10" spans="1:6" x14ac:dyDescent="0.25">
      <c r="A10" s="173" t="s">
        <v>41</v>
      </c>
      <c r="B10" s="174">
        <v>56</v>
      </c>
    </row>
    <row r="11" spans="1:6" x14ac:dyDescent="0.25">
      <c r="A11" s="149" t="s">
        <v>42</v>
      </c>
      <c r="B11" s="177">
        <v>38</v>
      </c>
    </row>
    <row r="12" spans="1:6" x14ac:dyDescent="0.25">
      <c r="A12" s="173" t="s">
        <v>43</v>
      </c>
      <c r="B12" s="174">
        <v>59</v>
      </c>
      <c r="F12" s="172"/>
    </row>
    <row r="13" spans="1:6" x14ac:dyDescent="0.25">
      <c r="A13" s="149" t="s">
        <v>44</v>
      </c>
      <c r="B13" s="177">
        <v>16</v>
      </c>
    </row>
    <row r="14" spans="1:6" x14ac:dyDescent="0.25">
      <c r="A14" s="173" t="s">
        <v>45</v>
      </c>
      <c r="B14" s="174">
        <v>39</v>
      </c>
    </row>
    <row r="15" spans="1:6" x14ac:dyDescent="0.25">
      <c r="A15" s="149" t="s">
        <v>46</v>
      </c>
      <c r="B15" s="177">
        <v>37</v>
      </c>
    </row>
    <row r="16" spans="1:6" x14ac:dyDescent="0.25">
      <c r="A16" s="173" t="s">
        <v>47</v>
      </c>
      <c r="B16" s="174">
        <v>62</v>
      </c>
    </row>
    <row r="17" spans="1:2" x14ac:dyDescent="0.25">
      <c r="A17" s="149" t="s">
        <v>48</v>
      </c>
      <c r="B17" s="177">
        <v>42</v>
      </c>
    </row>
    <row r="18" spans="1:2" x14ac:dyDescent="0.25">
      <c r="A18" s="173" t="s">
        <v>49</v>
      </c>
      <c r="B18" s="174">
        <v>21</v>
      </c>
    </row>
    <row r="19" spans="1:2" x14ac:dyDescent="0.25">
      <c r="A19" s="149" t="s">
        <v>50</v>
      </c>
      <c r="B19" s="177">
        <v>38</v>
      </c>
    </row>
    <row r="20" spans="1:2" x14ac:dyDescent="0.25">
      <c r="A20" s="173" t="s">
        <v>51</v>
      </c>
      <c r="B20" s="174">
        <v>39</v>
      </c>
    </row>
    <row r="21" spans="1:2" x14ac:dyDescent="0.25">
      <c r="A21" s="149" t="s">
        <v>53</v>
      </c>
      <c r="B21" s="177">
        <v>20</v>
      </c>
    </row>
    <row r="22" spans="1:2" x14ac:dyDescent="0.25">
      <c r="A22" s="173" t="s">
        <v>52</v>
      </c>
      <c r="B22" s="174">
        <v>32</v>
      </c>
    </row>
    <row r="23" spans="1:2" x14ac:dyDescent="0.25">
      <c r="A23" s="149" t="s">
        <v>54</v>
      </c>
      <c r="B23" s="177">
        <v>76</v>
      </c>
    </row>
    <row r="24" spans="1:2" x14ac:dyDescent="0.25">
      <c r="A24" s="173" t="s">
        <v>55</v>
      </c>
      <c r="B24" s="175">
        <v>29</v>
      </c>
    </row>
    <row r="25" spans="1:2" x14ac:dyDescent="0.25">
      <c r="A25" s="149" t="s">
        <v>56</v>
      </c>
      <c r="B25" s="177">
        <v>66</v>
      </c>
    </row>
    <row r="26" spans="1:2" x14ac:dyDescent="0.25">
      <c r="A26" s="173" t="s">
        <v>57</v>
      </c>
      <c r="B26" s="174">
        <v>64</v>
      </c>
    </row>
    <row r="27" spans="1:2" x14ac:dyDescent="0.25">
      <c r="A27" s="149" t="s">
        <v>8</v>
      </c>
      <c r="B27" s="177">
        <v>68</v>
      </c>
    </row>
    <row r="28" spans="1:2" x14ac:dyDescent="0.25">
      <c r="A28" s="173" t="s">
        <v>58</v>
      </c>
      <c r="B28" s="174">
        <v>43</v>
      </c>
    </row>
    <row r="29" spans="1:2" x14ac:dyDescent="0.25">
      <c r="A29" s="149" t="s">
        <v>59</v>
      </c>
      <c r="B29" s="177">
        <v>52</v>
      </c>
    </row>
    <row r="30" spans="1:2" x14ac:dyDescent="0.25">
      <c r="A30" s="173" t="s">
        <v>159</v>
      </c>
      <c r="B30" s="174">
        <v>33</v>
      </c>
    </row>
    <row r="31" spans="1:2" x14ac:dyDescent="0.25">
      <c r="A31" s="149" t="s">
        <v>61</v>
      </c>
      <c r="B31" s="177">
        <v>24</v>
      </c>
    </row>
    <row r="32" spans="1:2" x14ac:dyDescent="0.25">
      <c r="A32" s="173" t="s">
        <v>62</v>
      </c>
      <c r="B32" s="174">
        <v>29</v>
      </c>
    </row>
    <row r="33" spans="1:2" x14ac:dyDescent="0.25">
      <c r="A33" s="149" t="s">
        <v>9</v>
      </c>
      <c r="B33" s="177">
        <v>49</v>
      </c>
    </row>
    <row r="34" spans="1:2" x14ac:dyDescent="0.25">
      <c r="A34" s="173" t="s">
        <v>63</v>
      </c>
      <c r="B34" s="174">
        <v>85</v>
      </c>
    </row>
    <row r="35" spans="1:2" x14ac:dyDescent="0.25">
      <c r="A35" s="149" t="s">
        <v>64</v>
      </c>
      <c r="B35" s="177">
        <v>51</v>
      </c>
    </row>
    <row r="36" spans="1:2" x14ac:dyDescent="0.25">
      <c r="A36" s="173" t="s">
        <v>65</v>
      </c>
      <c r="B36" s="174">
        <v>42</v>
      </c>
    </row>
    <row r="37" spans="1:2" x14ac:dyDescent="0.25">
      <c r="A37" s="150" t="s">
        <v>2</v>
      </c>
      <c r="B37" s="244">
        <v>31</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pane xSplit="1" topLeftCell="B1" activePane="topRight" state="frozen"/>
      <selection pane="topRight" activeCell="D8" sqref="D8"/>
    </sheetView>
  </sheetViews>
  <sheetFormatPr defaultRowHeight="15" x14ac:dyDescent="0.25"/>
  <cols>
    <col min="1" max="1" width="17.5703125" customWidth="1"/>
    <col min="2" max="4" width="20.5703125" customWidth="1"/>
    <col min="5" max="5" width="20.5703125" style="64" customWidth="1"/>
    <col min="7" max="7" width="20.5703125" customWidth="1"/>
    <col min="8" max="8" width="60.5703125" customWidth="1"/>
  </cols>
  <sheetData>
    <row r="1" spans="1:8" ht="30" x14ac:dyDescent="0.25">
      <c r="A1" s="59" t="s">
        <v>33</v>
      </c>
      <c r="B1" s="60" t="s">
        <v>74</v>
      </c>
      <c r="C1" s="60" t="s">
        <v>75</v>
      </c>
      <c r="D1" s="61" t="s">
        <v>76</v>
      </c>
      <c r="E1" s="65" t="s">
        <v>77</v>
      </c>
    </row>
    <row r="2" spans="1:8" x14ac:dyDescent="0.25">
      <c r="A2" s="62" t="s">
        <v>34</v>
      </c>
      <c r="B2" s="18">
        <v>49241.207872999999</v>
      </c>
      <c r="C2" s="18">
        <v>51369.117165000003</v>
      </c>
      <c r="D2" s="63">
        <v>51960.459932999998</v>
      </c>
      <c r="E2" s="67">
        <v>47653.899649999999</v>
      </c>
    </row>
    <row r="3" spans="1:8" x14ac:dyDescent="0.25">
      <c r="A3" s="68" t="s">
        <v>35</v>
      </c>
      <c r="B3" s="29">
        <v>53677.234212000003</v>
      </c>
      <c r="C3" s="29">
        <v>56549.359711999998</v>
      </c>
      <c r="D3" s="69">
        <v>58957.281453000003</v>
      </c>
      <c r="E3" s="70">
        <v>52746.108135000002</v>
      </c>
    </row>
    <row r="4" spans="1:8" x14ac:dyDescent="0.25">
      <c r="A4" s="62" t="s">
        <v>36</v>
      </c>
      <c r="B4" s="18">
        <v>50898.617075000002</v>
      </c>
      <c r="C4" s="18">
        <v>53182.131476000002</v>
      </c>
      <c r="D4" s="63">
        <v>55374.581685999998</v>
      </c>
      <c r="E4" s="67">
        <v>48323.320248000004</v>
      </c>
      <c r="G4" t="s">
        <v>73</v>
      </c>
    </row>
    <row r="5" spans="1:8" x14ac:dyDescent="0.25">
      <c r="A5" s="68" t="s">
        <v>37</v>
      </c>
      <c r="B5" s="29">
        <v>47702.262271</v>
      </c>
      <c r="C5" s="29">
        <v>49391.647159</v>
      </c>
      <c r="D5" s="69">
        <v>50011.082046000003</v>
      </c>
      <c r="E5" s="70">
        <v>46065.556987000004</v>
      </c>
      <c r="G5" s="9" t="s">
        <v>78</v>
      </c>
      <c r="H5" s="3" t="s">
        <v>20</v>
      </c>
    </row>
    <row r="6" spans="1:8" x14ac:dyDescent="0.25">
      <c r="A6" s="62" t="s">
        <v>38</v>
      </c>
      <c r="B6" s="18">
        <v>23393.692220000001</v>
      </c>
      <c r="C6" s="18">
        <v>23679.031491999998</v>
      </c>
      <c r="D6" s="63">
        <v>25078.393197000001</v>
      </c>
      <c r="E6" s="67">
        <v>23162.122793999999</v>
      </c>
      <c r="G6" s="9" t="s">
        <v>79</v>
      </c>
      <c r="H6" s="3" t="s">
        <v>80</v>
      </c>
    </row>
    <row r="7" spans="1:8" x14ac:dyDescent="0.25">
      <c r="A7" s="68" t="s">
        <v>39</v>
      </c>
      <c r="B7" s="29">
        <v>36643.674326</v>
      </c>
      <c r="C7" s="29">
        <v>38810.499087999997</v>
      </c>
      <c r="D7" s="69">
        <v>40370.473139000002</v>
      </c>
      <c r="E7" s="70">
        <v>38152.210381999997</v>
      </c>
    </row>
    <row r="8" spans="1:8" x14ac:dyDescent="0.25">
      <c r="A8" s="62" t="s">
        <v>1</v>
      </c>
      <c r="B8" s="18">
        <v>56568.221029</v>
      </c>
      <c r="C8" s="18">
        <v>59051.666988999998</v>
      </c>
      <c r="D8" s="63">
        <v>62089.59633</v>
      </c>
      <c r="E8" s="67">
        <v>53459.007511000003</v>
      </c>
    </row>
    <row r="9" spans="1:8" x14ac:dyDescent="0.25">
      <c r="A9" s="68" t="s">
        <v>40</v>
      </c>
      <c r="B9" s="29">
        <v>33085.517095000003</v>
      </c>
      <c r="C9" s="29">
        <v>35696.505628999999</v>
      </c>
      <c r="D9" s="69">
        <v>38001.105019000002</v>
      </c>
      <c r="E9" s="70">
        <v>34806.936887000003</v>
      </c>
    </row>
    <row r="10" spans="1:8" x14ac:dyDescent="0.25">
      <c r="A10" s="62" t="s">
        <v>41</v>
      </c>
      <c r="B10" s="18">
        <v>47520.030653000002</v>
      </c>
      <c r="C10" s="18">
        <v>49899.350402999997</v>
      </c>
      <c r="D10" s="63">
        <v>51869.456363999998</v>
      </c>
      <c r="E10" s="67">
        <v>45907.810552000003</v>
      </c>
    </row>
    <row r="11" spans="1:8" x14ac:dyDescent="0.25">
      <c r="A11" s="68" t="s">
        <v>42</v>
      </c>
      <c r="B11" s="29">
        <v>45486.051012999997</v>
      </c>
      <c r="C11" s="29">
        <v>47483.747753000003</v>
      </c>
      <c r="D11" s="69">
        <v>50245.991543999997</v>
      </c>
      <c r="E11" s="70">
        <v>43062.476170000002</v>
      </c>
    </row>
    <row r="12" spans="1:8" x14ac:dyDescent="0.25">
      <c r="A12" s="62" t="s">
        <v>43</v>
      </c>
      <c r="B12" s="18">
        <v>54209.202374</v>
      </c>
      <c r="C12" s="18">
        <v>56444.650986000001</v>
      </c>
      <c r="D12" s="63">
        <v>57410.651374000001</v>
      </c>
      <c r="E12" s="67">
        <v>49991.315456999997</v>
      </c>
    </row>
    <row r="13" spans="1:8" x14ac:dyDescent="0.25">
      <c r="A13" s="68" t="s">
        <v>44</v>
      </c>
      <c r="B13" s="29">
        <v>28490.133968999999</v>
      </c>
      <c r="C13" s="29">
        <v>29329.343099000002</v>
      </c>
      <c r="D13" s="69">
        <v>30616.413339999999</v>
      </c>
      <c r="E13" s="70">
        <v>28116.541660999999</v>
      </c>
    </row>
    <row r="14" spans="1:8" x14ac:dyDescent="0.25">
      <c r="A14" s="62" t="s">
        <v>45</v>
      </c>
      <c r="B14" s="18">
        <v>28310.487983999999</v>
      </c>
      <c r="C14" s="18">
        <v>30680.367361000001</v>
      </c>
      <c r="D14" s="63">
        <v>33033.639324000003</v>
      </c>
      <c r="E14" s="67">
        <v>31698.997562</v>
      </c>
    </row>
    <row r="15" spans="1:8" x14ac:dyDescent="0.25">
      <c r="A15" s="68" t="s">
        <v>46</v>
      </c>
      <c r="B15" s="29" t="s">
        <v>66</v>
      </c>
      <c r="C15" s="29" t="s">
        <v>66</v>
      </c>
      <c r="D15" s="69" t="s">
        <v>66</v>
      </c>
      <c r="E15" s="70">
        <v>53697.399812000003</v>
      </c>
    </row>
    <row r="16" spans="1:8" x14ac:dyDescent="0.25">
      <c r="A16" s="62" t="s">
        <v>47</v>
      </c>
      <c r="B16" s="18">
        <v>62702.543032000001</v>
      </c>
      <c r="C16" s="18">
        <v>66946.926988000007</v>
      </c>
      <c r="D16" s="63">
        <v>69290.081353000001</v>
      </c>
      <c r="E16" s="67">
        <v>84009.903248999995</v>
      </c>
    </row>
    <row r="17" spans="1:5" x14ac:dyDescent="0.25">
      <c r="A17" s="68" t="s">
        <v>48</v>
      </c>
      <c r="B17" s="29">
        <v>38652.821903999997</v>
      </c>
      <c r="C17" s="29">
        <v>40321.726874</v>
      </c>
      <c r="D17" s="69">
        <v>41766.389018000002</v>
      </c>
      <c r="E17" s="70">
        <v>37816.658668999997</v>
      </c>
    </row>
    <row r="18" spans="1:5" x14ac:dyDescent="0.25">
      <c r="A18" s="62" t="s">
        <v>49</v>
      </c>
      <c r="B18" s="18">
        <v>41808.602484000003</v>
      </c>
      <c r="C18" s="18">
        <v>43553.939861999999</v>
      </c>
      <c r="D18" s="63">
        <v>44748.571047999998</v>
      </c>
      <c r="E18" s="67">
        <v>38717.845681999999</v>
      </c>
    </row>
    <row r="19" spans="1:5" x14ac:dyDescent="0.25">
      <c r="A19" s="68" t="s">
        <v>50</v>
      </c>
      <c r="B19" s="29">
        <v>42453.603669999997</v>
      </c>
      <c r="C19" s="29">
        <v>43245.456586</v>
      </c>
      <c r="D19" s="69">
        <v>43918.962140000003</v>
      </c>
      <c r="E19" s="70">
        <v>42225.888707999999</v>
      </c>
    </row>
    <row r="20" spans="1:5" x14ac:dyDescent="0.25">
      <c r="A20" s="62" t="s">
        <v>51</v>
      </c>
      <c r="B20" s="18">
        <v>41124.298004999997</v>
      </c>
      <c r="C20" s="18">
        <v>42657.853569999999</v>
      </c>
      <c r="D20" s="63">
        <v>43099.31035</v>
      </c>
      <c r="E20" s="67">
        <v>41699.928435000002</v>
      </c>
    </row>
    <row r="21" spans="1:5" x14ac:dyDescent="0.25">
      <c r="A21" s="68" t="s">
        <v>53</v>
      </c>
      <c r="B21" s="29">
        <v>28594.174637</v>
      </c>
      <c r="C21" s="29">
        <v>30309.368082000001</v>
      </c>
      <c r="D21" s="69">
        <v>31605.013094000002</v>
      </c>
      <c r="E21" s="70">
        <v>28944.208654999999</v>
      </c>
    </row>
    <row r="22" spans="1:5" x14ac:dyDescent="0.25">
      <c r="A22" s="72" t="s">
        <v>52</v>
      </c>
      <c r="B22" s="18">
        <v>32541.206750000001</v>
      </c>
      <c r="C22" s="18">
        <v>35218.667350000003</v>
      </c>
      <c r="D22" s="63">
        <v>37415.915029999996</v>
      </c>
      <c r="E22" s="67">
        <v>34755.845958999998</v>
      </c>
    </row>
    <row r="23" spans="1:5" x14ac:dyDescent="0.25">
      <c r="A23" s="68" t="s">
        <v>54</v>
      </c>
      <c r="B23" s="29">
        <v>72336.668468000003</v>
      </c>
      <c r="C23" s="29">
        <v>74201.737714000003</v>
      </c>
      <c r="D23" s="69" t="s">
        <v>66</v>
      </c>
      <c r="E23" s="70">
        <v>106746.33661699999</v>
      </c>
    </row>
    <row r="24" spans="1:5" x14ac:dyDescent="0.25">
      <c r="A24" s="62" t="s">
        <v>55</v>
      </c>
      <c r="B24" s="18">
        <v>19429.289304000002</v>
      </c>
      <c r="C24" s="18">
        <v>19964.962232999998</v>
      </c>
      <c r="D24" s="63">
        <v>20142.726628</v>
      </c>
      <c r="E24" s="67">
        <v>18978.900788999999</v>
      </c>
    </row>
    <row r="25" spans="1:5" x14ac:dyDescent="0.25">
      <c r="A25" s="68" t="s">
        <v>56</v>
      </c>
      <c r="B25" s="29">
        <v>55504.910538999997</v>
      </c>
      <c r="C25" s="29">
        <v>58559.624746000001</v>
      </c>
      <c r="D25" s="69">
        <v>59701.337286000002</v>
      </c>
      <c r="E25" s="70">
        <v>53757.894678999997</v>
      </c>
    </row>
    <row r="26" spans="1:5" x14ac:dyDescent="0.25">
      <c r="A26" s="62" t="s">
        <v>57</v>
      </c>
      <c r="B26" s="18">
        <v>40930.039875000002</v>
      </c>
      <c r="C26" s="18">
        <v>42692.814858999998</v>
      </c>
      <c r="D26" s="63">
        <v>44323.251293000001</v>
      </c>
      <c r="E26" s="67">
        <v>40297.069910999999</v>
      </c>
    </row>
    <row r="27" spans="1:5" x14ac:dyDescent="0.25">
      <c r="A27" s="68" t="s">
        <v>8</v>
      </c>
      <c r="B27" s="29">
        <v>66891.502076999997</v>
      </c>
      <c r="C27" s="29">
        <v>72212.870110999997</v>
      </c>
      <c r="D27" s="69" t="s">
        <v>66</v>
      </c>
      <c r="E27" s="70">
        <v>61772.078685</v>
      </c>
    </row>
    <row r="28" spans="1:5" x14ac:dyDescent="0.25">
      <c r="A28" s="62" t="s">
        <v>58</v>
      </c>
      <c r="B28" s="18">
        <v>28489.292594999999</v>
      </c>
      <c r="C28" s="18">
        <v>30304.484759999999</v>
      </c>
      <c r="D28" s="63">
        <v>32433.207267000002</v>
      </c>
      <c r="E28" s="67">
        <v>31655.804585000002</v>
      </c>
    </row>
    <row r="29" spans="1:5" x14ac:dyDescent="0.25">
      <c r="A29" s="68" t="s">
        <v>59</v>
      </c>
      <c r="B29" s="29">
        <v>32269.025353000001</v>
      </c>
      <c r="C29" s="29">
        <v>34078.763136000001</v>
      </c>
      <c r="D29" s="69">
        <v>35910.775537000001</v>
      </c>
      <c r="E29" s="70">
        <v>33245.516159999999</v>
      </c>
    </row>
    <row r="30" spans="1:5" x14ac:dyDescent="0.25">
      <c r="A30" s="62" t="s">
        <v>60</v>
      </c>
      <c r="B30" s="18">
        <v>29532.636915999999</v>
      </c>
      <c r="C30" s="18">
        <v>31128.412670999998</v>
      </c>
      <c r="D30" s="63">
        <v>31976.156953000002</v>
      </c>
      <c r="E30" s="67">
        <v>33250.924049000001</v>
      </c>
    </row>
    <row r="31" spans="1:5" x14ac:dyDescent="0.25">
      <c r="A31" s="68" t="s">
        <v>61</v>
      </c>
      <c r="B31" s="29">
        <v>35861.099069999997</v>
      </c>
      <c r="C31" s="29">
        <v>38328.004205999998</v>
      </c>
      <c r="D31" s="69">
        <v>40521.518379000001</v>
      </c>
      <c r="E31" s="70">
        <v>36389.393835000003</v>
      </c>
    </row>
    <row r="32" spans="1:5" x14ac:dyDescent="0.25">
      <c r="A32" s="62" t="s">
        <v>62</v>
      </c>
      <c r="B32" s="18">
        <v>39594.938953999997</v>
      </c>
      <c r="C32" s="18">
        <v>40854.618565999997</v>
      </c>
      <c r="D32" s="63">
        <v>42274.850591000002</v>
      </c>
      <c r="E32" s="67">
        <v>38128.719534999997</v>
      </c>
    </row>
    <row r="33" spans="1:5" x14ac:dyDescent="0.25">
      <c r="A33" s="68" t="s">
        <v>9</v>
      </c>
      <c r="B33" s="29">
        <v>52848.954603999999</v>
      </c>
      <c r="C33" s="29">
        <v>54565.758239000003</v>
      </c>
      <c r="D33" s="69">
        <v>56664.097813</v>
      </c>
      <c r="E33" s="70">
        <v>50647.903204000002</v>
      </c>
    </row>
    <row r="34" spans="1:5" x14ac:dyDescent="0.25">
      <c r="A34" s="62" t="s">
        <v>63</v>
      </c>
      <c r="B34" s="18">
        <v>67870.575182</v>
      </c>
      <c r="C34" s="18">
        <v>70233.541624999998</v>
      </c>
      <c r="D34" s="63">
        <v>73615.617679999996</v>
      </c>
      <c r="E34" s="67">
        <v>68829.274107000005</v>
      </c>
    </row>
    <row r="35" spans="1:5" x14ac:dyDescent="0.25">
      <c r="A35" s="68" t="s">
        <v>64</v>
      </c>
      <c r="B35" s="29">
        <v>27567.220829999998</v>
      </c>
      <c r="C35" s="29" t="s">
        <v>66</v>
      </c>
      <c r="D35" s="69" t="s">
        <v>66</v>
      </c>
      <c r="E35" s="70">
        <v>28264.243137000001</v>
      </c>
    </row>
    <row r="36" spans="1:5" x14ac:dyDescent="0.25">
      <c r="A36" s="62" t="s">
        <v>65</v>
      </c>
      <c r="B36" s="18">
        <v>45191.279392999997</v>
      </c>
      <c r="C36" s="18">
        <v>46549.285217999997</v>
      </c>
      <c r="D36" s="63">
        <v>47650.43462</v>
      </c>
      <c r="E36" s="67">
        <v>44079.831766000003</v>
      </c>
    </row>
    <row r="37" spans="1:5" x14ac:dyDescent="0.25">
      <c r="A37" s="253" t="s">
        <v>2</v>
      </c>
      <c r="B37" s="254">
        <v>61394.508332999998</v>
      </c>
      <c r="C37" s="254">
        <v>64091.264998999999</v>
      </c>
      <c r="D37" s="71">
        <v>66022.016455000004</v>
      </c>
      <c r="E37" s="70">
        <v>60800.282266000002</v>
      </c>
    </row>
    <row r="38" spans="1:5" x14ac:dyDescent="0.25">
      <c r="E38" s="66"/>
    </row>
  </sheetData>
  <hyperlinks>
    <hyperlink ref="A2" r:id="rId1" display="http://stats.oecd.org/OECDStat_Metadata/ShowMetadata.ashx?Dataset=SNA_TABLE2&amp;Coords=[LOCATION].[AUS]&amp;ShowOnWeb=true&amp;Lang=en"/>
    <hyperlink ref="A3" r:id="rId2" display="http://stats.oecd.org/OECDStat_Metadata/ShowMetadata.ashx?Dataset=SNA_TABLE2&amp;Coords=[LOCATION].[AUT]&amp;ShowOnWeb=true&amp;Lang=en"/>
    <hyperlink ref="A4" r:id="rId3" display="http://stats.oecd.org/OECDStat_Metadata/ShowMetadata.ashx?Dataset=SNA_TABLE2&amp;Coords=[LOCATION].[BEL]&amp;ShowOnWeb=true&amp;Lang=en"/>
    <hyperlink ref="A5" r:id="rId4" display="http://stats.oecd.org/OECDStat_Metadata/ShowMetadata.ashx?Dataset=SNA_TABLE2&amp;Coords=[LOCATION].[CAN]&amp;ShowOnWeb=true&amp;Lang=en"/>
    <hyperlink ref="A6" r:id="rId5" display="http://stats.oecd.org/OECDStat_Metadata/ShowMetadata.ashx?Dataset=SNA_TABLE2&amp;Coords=[LOCATION].[CHL]&amp;ShowOnWeb=true&amp;Lang=en"/>
    <hyperlink ref="A7" r:id="rId6" display="http://stats.oecd.org/OECDStat_Metadata/ShowMetadata.ashx?Dataset=SNA_TABLE2&amp;Coords=[LOCATION].[CZE]&amp;ShowOnWeb=true&amp;Lang=en"/>
    <hyperlink ref="A8" r:id="rId7" display="http://stats.oecd.org/OECDStat_Metadata/ShowMetadata.ashx?Dataset=SNA_TABLE2&amp;Coords=[LOCATION].[DNK]&amp;ShowOnWeb=true&amp;Lang=en"/>
    <hyperlink ref="A9" r:id="rId8" display="http://stats.oecd.org/OECDStat_Metadata/ShowMetadata.ashx?Dataset=SNA_TABLE2&amp;Coords=[LOCATION].[EST]&amp;ShowOnWeb=true&amp;Lang=en"/>
    <hyperlink ref="A10" r:id="rId9" display="http://stats.oecd.org/OECDStat_Metadata/ShowMetadata.ashx?Dataset=SNA_TABLE2&amp;Coords=[LOCATION].[FIN]&amp;ShowOnWeb=true&amp;Lang=en"/>
    <hyperlink ref="A11" r:id="rId10" display="http://stats.oecd.org/OECDStat_Metadata/ShowMetadata.ashx?Dataset=SNA_TABLE2&amp;Coords=[LOCATION].[FRA]&amp;ShowOnWeb=true&amp;Lang=en"/>
    <hyperlink ref="A12" r:id="rId11" display="http://stats.oecd.org/OECDStat_Metadata/ShowMetadata.ashx?Dataset=SNA_TABLE2&amp;Coords=[LOCATION].[DEU]&amp;ShowOnWeb=true&amp;Lang=en"/>
    <hyperlink ref="A13" r:id="rId12" display="http://stats.oecd.org/OECDStat_Metadata/ShowMetadata.ashx?Dataset=SNA_TABLE2&amp;Coords=[LOCATION].[GRC]&amp;ShowOnWeb=true&amp;Lang=en"/>
    <hyperlink ref="A14" r:id="rId13" display="http://stats.oecd.org/OECDStat_Metadata/ShowMetadata.ashx?Dataset=SNA_TABLE2&amp;Coords=[LOCATION].[HUN]&amp;ShowOnWeb=true&amp;Lang=en"/>
    <hyperlink ref="A16" r:id="rId14" display="http://stats.oecd.org/OECDStat_Metadata/ShowMetadata.ashx?Dataset=SNA_TABLE2&amp;Coords=[LOCATION].[IRL]&amp;ShowOnWeb=true&amp;Lang=en"/>
    <hyperlink ref="A17" r:id="rId15" display="http://stats.oecd.org/OECDStat_Metadata/ShowMetadata.ashx?Dataset=SNA_TABLE2&amp;Coords=[LOCATION].[ISR]&amp;ShowOnWeb=true&amp;Lang=en"/>
    <hyperlink ref="A18" r:id="rId16" display="http://stats.oecd.org/OECDStat_Metadata/ShowMetadata.ashx?Dataset=SNA_TABLE2&amp;Coords=[LOCATION].[ITA]&amp;ShowOnWeb=true&amp;Lang=en"/>
    <hyperlink ref="A19" r:id="rId17" display="http://stats.oecd.org/OECDStat_Metadata/ShowMetadata.ashx?Dataset=SNA_TABLE2&amp;Coords=[LOCATION].[JPN]&amp;ShowOnWeb=true&amp;Lang=en"/>
    <hyperlink ref="A20" r:id="rId18" display="http://stats.oecd.org/OECDStat_Metadata/ShowMetadata.ashx?Dataset=SNA_TABLE2&amp;Coords=[LOCATION].[KOR]&amp;ShowOnWeb=true&amp;Lang=en"/>
    <hyperlink ref="A22" r:id="rId19" display="http://stats.oecd.org/OECDStat_Metadata/ShowMetadata.ashx?Dataset=SNA_TABLE2&amp;Coords=[LOCATION].[LTU]&amp;ShowOnWeb=true&amp;Lang=en"/>
    <hyperlink ref="A21" r:id="rId20" display="http://stats.oecd.org/OECDStat_Metadata/ShowMetadata.ashx?Dataset=SNA_TABLE2&amp;Coords=[LOCATION].[LVA]&amp;ShowOnWeb=true&amp;Lang=en"/>
    <hyperlink ref="A23" r:id="rId21" display="http://stats.oecd.org/OECDStat_Metadata/ShowMetadata.ashx?Dataset=SNA_TABLE2&amp;Coords=[LOCATION].[LUX]&amp;ShowOnWeb=true&amp;Lang=en"/>
    <hyperlink ref="A24" r:id="rId22" display="http://stats.oecd.org/OECDStat_Metadata/ShowMetadata.ashx?Dataset=SNA_TABLE2&amp;Coords=[LOCATION].[MEX]&amp;ShowOnWeb=true&amp;Lang=en"/>
    <hyperlink ref="A25" r:id="rId23" display="http://stats.oecd.org/OECDStat_Metadata/ShowMetadata.ashx?Dataset=SNA_TABLE2&amp;Coords=[LOCATION].[NLD]&amp;ShowOnWeb=true&amp;Lang=en"/>
    <hyperlink ref="A26" r:id="rId24" display="http://stats.oecd.org/OECDStat_Metadata/ShowMetadata.ashx?Dataset=SNA_TABLE2&amp;Coords=[LOCATION].[NZL]&amp;ShowOnWeb=true&amp;Lang=en"/>
    <hyperlink ref="A27" r:id="rId25" display="http://stats.oecd.org/OECDStat_Metadata/ShowMetadata.ashx?Dataset=SNA_TABLE2&amp;Coords=[LOCATION].[NOR]&amp;ShowOnWeb=true&amp;Lang=en"/>
    <hyperlink ref="A28" r:id="rId26" display="http://stats.oecd.org/OECDStat_Metadata/ShowMetadata.ashx?Dataset=SNA_TABLE2&amp;Coords=[LOCATION].[POL]&amp;ShowOnWeb=true&amp;Lang=en"/>
    <hyperlink ref="A29" r:id="rId27" display="http://stats.oecd.org/OECDStat_Metadata/ShowMetadata.ashx?Dataset=SNA_TABLE2&amp;Coords=[LOCATION].[PRT]&amp;ShowOnWeb=true&amp;Lang=en"/>
    <hyperlink ref="A30" r:id="rId28" display="http://stats.oecd.org/OECDStat_Metadata/ShowMetadata.ashx?Dataset=SNA_TABLE2&amp;Coords=[LOCATION].[SVK]&amp;ShowOnWeb=true&amp;Lang=en"/>
    <hyperlink ref="A31" r:id="rId29" display="http://stats.oecd.org/OECDStat_Metadata/ShowMetadata.ashx?Dataset=SNA_TABLE2&amp;Coords=[LOCATION].[SVN]&amp;ShowOnWeb=true&amp;Lang=en"/>
    <hyperlink ref="A32" r:id="rId30" display="http://stats.oecd.org/OECDStat_Metadata/ShowMetadata.ashx?Dataset=SNA_TABLE2&amp;Coords=[LOCATION].[ESP]&amp;ShowOnWeb=true&amp;Lang=en"/>
    <hyperlink ref="A33" r:id="rId31" display="http://stats.oecd.org/OECDStat_Metadata/ShowMetadata.ashx?Dataset=SNA_TABLE2&amp;Coords=[LOCATION].[SWE]&amp;ShowOnWeb=true&amp;Lang=en"/>
    <hyperlink ref="A34" r:id="rId32" display="http://stats.oecd.org/OECDStat_Metadata/ShowMetadata.ashx?Dataset=SNA_TABLE2&amp;Coords=[LOCATION].[CHE]&amp;ShowOnWeb=true&amp;Lang=en"/>
    <hyperlink ref="A35" r:id="rId33" display="http://stats.oecd.org/OECDStat_Metadata/ShowMetadata.ashx?Dataset=SNA_TABLE2&amp;Coords=[LOCATION].[TUR]&amp;ShowOnWeb=true&amp;Lang=en"/>
    <hyperlink ref="A36" r:id="rId34" display="http://stats.oecd.org/OECDStat_Metadata/ShowMetadata.ashx?Dataset=SNA_TABLE2&amp;Coords=[LOCATION].[GBR]&amp;ShowOnWeb=true&amp;Lang=en"/>
    <hyperlink ref="A37" r:id="rId35" display="http://stats.oecd.org/OECDStat_Metadata/ShowMetadata.ashx?Dataset=SNA_TABLE2&amp;Coords=[LOCATION].[USA]&amp;ShowOnWeb=true&amp;Lang=en"/>
    <hyperlink ref="H6" r:id="rId36"/>
  </hyperlinks>
  <pageMargins left="0.7" right="0.7" top="0.75" bottom="0.75" header="0.3" footer="0.3"/>
  <tableParts count="1">
    <tablePart r:id="rId37"/>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workbookViewId="0">
      <pane xSplit="1" topLeftCell="B1" activePane="topRight" state="frozen"/>
      <selection pane="topRight" activeCell="B1" sqref="B1"/>
    </sheetView>
  </sheetViews>
  <sheetFormatPr defaultRowHeight="15" x14ac:dyDescent="0.25"/>
  <cols>
    <col min="1" max="1" width="17.5703125" customWidth="1"/>
    <col min="2" max="7" width="20.5703125" customWidth="1"/>
    <col min="9" max="9" width="20.5703125" customWidth="1"/>
    <col min="10" max="10" width="60.5703125" customWidth="1"/>
  </cols>
  <sheetData>
    <row r="1" spans="1:10" ht="30" x14ac:dyDescent="0.25">
      <c r="A1" s="59" t="s">
        <v>33</v>
      </c>
      <c r="B1" s="73" t="s">
        <v>81</v>
      </c>
      <c r="C1" s="73" t="s">
        <v>82</v>
      </c>
      <c r="D1" s="73" t="s">
        <v>83</v>
      </c>
      <c r="E1" s="73" t="s">
        <v>84</v>
      </c>
      <c r="F1" s="73" t="s">
        <v>85</v>
      </c>
      <c r="G1" s="74" t="s">
        <v>69</v>
      </c>
    </row>
    <row r="2" spans="1:10" x14ac:dyDescent="0.25">
      <c r="A2" s="75" t="s">
        <v>34</v>
      </c>
      <c r="B2" s="76">
        <v>0.33700000000000002</v>
      </c>
      <c r="C2" s="77" t="s">
        <v>66</v>
      </c>
      <c r="D2" s="76">
        <v>0.33</v>
      </c>
      <c r="E2" s="77" t="s">
        <v>66</v>
      </c>
      <c r="F2" s="76">
        <v>0.32500000000000001</v>
      </c>
      <c r="G2" s="78">
        <v>0.33066666666666666</v>
      </c>
    </row>
    <row r="3" spans="1:10" x14ac:dyDescent="0.25">
      <c r="A3" s="80" t="s">
        <v>35</v>
      </c>
      <c r="B3" s="81">
        <v>0.27400000000000002</v>
      </c>
      <c r="C3" s="81">
        <v>0.27500000000000002</v>
      </c>
      <c r="D3" s="81">
        <v>0.28399999999999997</v>
      </c>
      <c r="E3" s="81">
        <v>0.27500000000000002</v>
      </c>
      <c r="F3" s="81">
        <v>0.28000000000000003</v>
      </c>
      <c r="G3" s="82">
        <v>0.27760000000000001</v>
      </c>
    </row>
    <row r="4" spans="1:10" x14ac:dyDescent="0.25">
      <c r="A4" s="75" t="s">
        <v>36</v>
      </c>
      <c r="B4" s="77" t="s">
        <v>66</v>
      </c>
      <c r="C4" s="77" t="s">
        <v>66</v>
      </c>
      <c r="D4" s="77" t="s">
        <v>66</v>
      </c>
      <c r="E4" s="77" t="s">
        <v>66</v>
      </c>
      <c r="F4" s="76">
        <v>0.25800000000000001</v>
      </c>
      <c r="G4" s="78">
        <v>0.25800000000000001</v>
      </c>
      <c r="I4" t="s">
        <v>73</v>
      </c>
    </row>
    <row r="5" spans="1:10" x14ac:dyDescent="0.25">
      <c r="A5" s="80" t="s">
        <v>37</v>
      </c>
      <c r="B5" s="81">
        <v>0.313</v>
      </c>
      <c r="C5" s="81">
        <v>0.318</v>
      </c>
      <c r="D5" s="81">
        <v>0.307</v>
      </c>
      <c r="E5" s="81">
        <v>0.31</v>
      </c>
      <c r="F5" s="81">
        <v>0.30299999999999999</v>
      </c>
      <c r="G5" s="82">
        <v>0.31019999999999998</v>
      </c>
      <c r="I5" s="9" t="s">
        <v>87</v>
      </c>
      <c r="J5" s="3" t="s">
        <v>5</v>
      </c>
    </row>
    <row r="6" spans="1:10" x14ac:dyDescent="0.25">
      <c r="A6" s="75" t="s">
        <v>38</v>
      </c>
      <c r="B6" s="77" t="s">
        <v>66</v>
      </c>
      <c r="C6" s="76">
        <v>0.45400000000000001</v>
      </c>
      <c r="D6" s="77" t="s">
        <v>66</v>
      </c>
      <c r="E6" s="76">
        <v>0.46</v>
      </c>
      <c r="F6" s="77" t="s">
        <v>66</v>
      </c>
      <c r="G6" s="78">
        <v>0.45700000000000002</v>
      </c>
    </row>
    <row r="7" spans="1:10" x14ac:dyDescent="0.25">
      <c r="A7" s="83" t="s">
        <v>39</v>
      </c>
      <c r="B7" s="81">
        <v>0.25700000000000001</v>
      </c>
      <c r="C7" s="81">
        <v>0.25800000000000001</v>
      </c>
      <c r="D7" s="81">
        <v>0.253</v>
      </c>
      <c r="E7" s="81">
        <v>0.249</v>
      </c>
      <c r="F7" s="81">
        <v>0.249</v>
      </c>
      <c r="G7" s="82">
        <v>0.25319999999999998</v>
      </c>
    </row>
    <row r="8" spans="1:10" x14ac:dyDescent="0.25">
      <c r="A8" s="75" t="s">
        <v>1</v>
      </c>
      <c r="B8" s="76">
        <v>0.25600000000000001</v>
      </c>
      <c r="C8" s="76">
        <v>0.26300000000000001</v>
      </c>
      <c r="D8" s="76">
        <v>0.26100000000000001</v>
      </c>
      <c r="E8" s="76">
        <v>0.26400000000000001</v>
      </c>
      <c r="F8" s="77" t="s">
        <v>66</v>
      </c>
      <c r="G8" s="78">
        <v>0.26100000000000001</v>
      </c>
    </row>
    <row r="9" spans="1:10" x14ac:dyDescent="0.25">
      <c r="A9" s="80" t="s">
        <v>40</v>
      </c>
      <c r="B9" s="81">
        <v>0.34599999999999997</v>
      </c>
      <c r="C9" s="81">
        <v>0.33</v>
      </c>
      <c r="D9" s="81">
        <v>0.314</v>
      </c>
      <c r="E9" s="81">
        <v>0.309</v>
      </c>
      <c r="F9" s="81">
        <v>0.30499999999999999</v>
      </c>
      <c r="G9" s="82">
        <v>0.32079999999999997</v>
      </c>
    </row>
    <row r="10" spans="1:10" x14ac:dyDescent="0.25">
      <c r="A10" s="75" t="s">
        <v>41</v>
      </c>
      <c r="B10" s="76">
        <v>0.25700000000000001</v>
      </c>
      <c r="C10" s="76">
        <v>0.26</v>
      </c>
      <c r="D10" s="76">
        <v>0.25900000000000001</v>
      </c>
      <c r="E10" s="76">
        <v>0.26600000000000001</v>
      </c>
      <c r="F10" s="76">
        <v>0.26900000000000002</v>
      </c>
      <c r="G10" s="78">
        <v>0.26219999999999999</v>
      </c>
    </row>
    <row r="11" spans="1:10" x14ac:dyDescent="0.25">
      <c r="A11" s="80" t="s">
        <v>42</v>
      </c>
      <c r="B11" s="81">
        <v>0.29299999999999998</v>
      </c>
      <c r="C11" s="81">
        <v>0.29499999999999998</v>
      </c>
      <c r="D11" s="81">
        <v>0.29099999999999998</v>
      </c>
      <c r="E11" s="81">
        <v>0.29199999999999998</v>
      </c>
      <c r="F11" s="81">
        <v>0.30099999999999999</v>
      </c>
      <c r="G11" s="82">
        <v>0.2944</v>
      </c>
    </row>
    <row r="12" spans="1:10" x14ac:dyDescent="0.25">
      <c r="A12" s="72" t="s">
        <v>43</v>
      </c>
      <c r="B12" s="76">
        <v>0.28899999999999998</v>
      </c>
      <c r="C12" s="76">
        <v>0.29299999999999998</v>
      </c>
      <c r="D12" s="76">
        <v>0.29399999999999998</v>
      </c>
      <c r="E12" s="76">
        <v>0.28899999999999998</v>
      </c>
      <c r="F12" s="77" t="s">
        <v>66</v>
      </c>
      <c r="G12" s="78">
        <v>0.29124999999999995</v>
      </c>
    </row>
    <row r="13" spans="1:10" x14ac:dyDescent="0.25">
      <c r="A13" s="80" t="s">
        <v>44</v>
      </c>
      <c r="B13" s="81">
        <v>0.33900000000000002</v>
      </c>
      <c r="C13" s="81">
        <v>0.34</v>
      </c>
      <c r="D13" s="81">
        <v>0.33300000000000002</v>
      </c>
      <c r="E13" s="81">
        <v>0.31900000000000001</v>
      </c>
      <c r="F13" s="81">
        <v>0.30599999999999999</v>
      </c>
      <c r="G13" s="82">
        <v>0.32740000000000002</v>
      </c>
    </row>
    <row r="14" spans="1:10" x14ac:dyDescent="0.25">
      <c r="A14" s="75" t="s">
        <v>45</v>
      </c>
      <c r="B14" s="76">
        <v>0.28100000000000003</v>
      </c>
      <c r="C14" s="76">
        <v>0.28399999999999997</v>
      </c>
      <c r="D14" s="76">
        <v>0.28000000000000003</v>
      </c>
      <c r="E14" s="76">
        <v>0.28899999999999998</v>
      </c>
      <c r="F14" s="77" t="s">
        <v>66</v>
      </c>
      <c r="G14" s="78">
        <v>0.28349999999999997</v>
      </c>
    </row>
    <row r="15" spans="1:10" x14ac:dyDescent="0.25">
      <c r="A15" s="80" t="s">
        <v>46</v>
      </c>
      <c r="B15" s="81">
        <v>0.246</v>
      </c>
      <c r="C15" s="81">
        <v>0.25700000000000001</v>
      </c>
      <c r="D15" s="81">
        <v>0.26400000000000001</v>
      </c>
      <c r="E15" s="81">
        <v>0.25</v>
      </c>
      <c r="F15" s="84" t="s">
        <v>66</v>
      </c>
      <c r="G15" s="82">
        <v>0.25424999999999998</v>
      </c>
    </row>
    <row r="16" spans="1:10" x14ac:dyDescent="0.25">
      <c r="A16" s="75" t="s">
        <v>47</v>
      </c>
      <c r="B16" s="76">
        <v>0.29799999999999999</v>
      </c>
      <c r="C16" s="76">
        <v>0.29799999999999999</v>
      </c>
      <c r="D16" s="76">
        <v>0.309</v>
      </c>
      <c r="E16" s="76">
        <v>0.29499999999999998</v>
      </c>
      <c r="F16" s="77" t="s">
        <v>66</v>
      </c>
      <c r="G16" s="78">
        <v>0.3</v>
      </c>
    </row>
    <row r="17" spans="1:7" x14ac:dyDescent="0.25">
      <c r="A17" s="68" t="s">
        <v>48</v>
      </c>
      <c r="B17" s="81">
        <v>0.36499999999999999</v>
      </c>
      <c r="C17" s="81">
        <v>0.36</v>
      </c>
      <c r="D17" s="81">
        <v>0.34599999999999997</v>
      </c>
      <c r="E17" s="81">
        <v>0.34399999999999997</v>
      </c>
      <c r="F17" s="81">
        <v>0.34799999999999998</v>
      </c>
      <c r="G17" s="82">
        <v>0.35259999999999997</v>
      </c>
    </row>
    <row r="18" spans="1:7" x14ac:dyDescent="0.25">
      <c r="A18" s="75" t="s">
        <v>49</v>
      </c>
      <c r="B18" s="76">
        <v>0.32600000000000001</v>
      </c>
      <c r="C18" s="76">
        <v>0.33300000000000002</v>
      </c>
      <c r="D18" s="76">
        <v>0.32700000000000001</v>
      </c>
      <c r="E18" s="76">
        <v>0.33400000000000002</v>
      </c>
      <c r="F18" s="77" t="s">
        <v>66</v>
      </c>
      <c r="G18" s="78">
        <v>0.33</v>
      </c>
    </row>
    <row r="19" spans="1:7" x14ac:dyDescent="0.25">
      <c r="A19" s="68" t="s">
        <v>50</v>
      </c>
      <c r="B19" s="84" t="s">
        <v>66</v>
      </c>
      <c r="C19" s="81">
        <v>0.33900000000000002</v>
      </c>
      <c r="D19" s="84" t="s">
        <v>66</v>
      </c>
      <c r="E19" s="84" t="s">
        <v>66</v>
      </c>
      <c r="F19" s="84" t="s">
        <v>66</v>
      </c>
      <c r="G19" s="82">
        <v>0.33900000000000002</v>
      </c>
    </row>
    <row r="20" spans="1:7" x14ac:dyDescent="0.25">
      <c r="A20" s="72" t="s">
        <v>51</v>
      </c>
      <c r="B20" s="77" t="s">
        <v>66</v>
      </c>
      <c r="C20" s="76">
        <v>0.35199999999999998</v>
      </c>
      <c r="D20" s="76">
        <v>0.35499999999999998</v>
      </c>
      <c r="E20" s="76">
        <v>0.35399999999999998</v>
      </c>
      <c r="F20" s="76">
        <v>0.34499999999999997</v>
      </c>
      <c r="G20" s="78">
        <v>0.35149999999999998</v>
      </c>
    </row>
    <row r="21" spans="1:7" x14ac:dyDescent="0.25">
      <c r="A21" s="75" t="s">
        <v>53</v>
      </c>
      <c r="B21" s="76">
        <v>0.34899999999999998</v>
      </c>
      <c r="C21" s="76">
        <v>0.34599999999999997</v>
      </c>
      <c r="D21" s="76">
        <v>0.34599999999999997</v>
      </c>
      <c r="E21" s="76">
        <v>0.35499999999999998</v>
      </c>
      <c r="F21" s="76">
        <v>0.35099999999999998</v>
      </c>
      <c r="G21" s="78">
        <v>0.34939999999999999</v>
      </c>
    </row>
    <row r="22" spans="1:7" x14ac:dyDescent="0.25">
      <c r="A22" s="80" t="s">
        <v>52</v>
      </c>
      <c r="B22" s="81">
        <v>0.38</v>
      </c>
      <c r="C22" s="81">
        <v>0.372</v>
      </c>
      <c r="D22" s="81">
        <v>0.378</v>
      </c>
      <c r="E22" s="81">
        <v>0.374</v>
      </c>
      <c r="F22" s="81">
        <v>0.36099999999999999</v>
      </c>
      <c r="G22" s="82">
        <v>0.373</v>
      </c>
    </row>
    <row r="23" spans="1:7" x14ac:dyDescent="0.25">
      <c r="A23" s="83" t="s">
        <v>54</v>
      </c>
      <c r="B23" s="84" t="s">
        <v>66</v>
      </c>
      <c r="C23" s="81">
        <v>0.30599999999999999</v>
      </c>
      <c r="D23" s="81">
        <v>0.30499999999999999</v>
      </c>
      <c r="E23" s="81">
        <v>0.32700000000000001</v>
      </c>
      <c r="F23" s="81">
        <v>0.318</v>
      </c>
      <c r="G23" s="82">
        <v>0.314</v>
      </c>
    </row>
    <row r="24" spans="1:7" x14ac:dyDescent="0.25">
      <c r="A24" s="75" t="s">
        <v>55</v>
      </c>
      <c r="B24" s="76">
        <v>0.45900000000000002</v>
      </c>
      <c r="C24" s="77" t="s">
        <v>66</v>
      </c>
      <c r="D24" s="76">
        <v>0.45800000000000002</v>
      </c>
      <c r="E24" s="77" t="s">
        <v>66</v>
      </c>
      <c r="F24" s="77" t="s">
        <v>66</v>
      </c>
      <c r="G24" s="78">
        <v>0.45850000000000002</v>
      </c>
    </row>
    <row r="25" spans="1:7" x14ac:dyDescent="0.25">
      <c r="A25" s="83" t="s">
        <v>56</v>
      </c>
      <c r="B25" s="81">
        <v>0.30299999999999999</v>
      </c>
      <c r="C25" s="81">
        <v>0.28799999999999998</v>
      </c>
      <c r="D25" s="81">
        <v>0.28499999999999998</v>
      </c>
      <c r="E25" s="84" t="s">
        <v>66</v>
      </c>
      <c r="F25" s="84" t="s">
        <v>66</v>
      </c>
      <c r="G25" s="82">
        <v>0.29199999999999998</v>
      </c>
    </row>
    <row r="26" spans="1:7" x14ac:dyDescent="0.25">
      <c r="A26" s="79" t="s">
        <v>57</v>
      </c>
      <c r="B26" s="76">
        <v>0.34899999999999998</v>
      </c>
      <c r="C26" s="77" t="s">
        <v>66</v>
      </c>
      <c r="D26" s="77" t="s">
        <v>66</v>
      </c>
      <c r="E26" s="77" t="s">
        <v>66</v>
      </c>
      <c r="F26" s="77" t="s">
        <v>66</v>
      </c>
      <c r="G26" s="78">
        <v>0.34899999999999998</v>
      </c>
    </row>
    <row r="27" spans="1:7" x14ac:dyDescent="0.25">
      <c r="A27" s="80" t="s">
        <v>8</v>
      </c>
      <c r="B27" s="81">
        <v>0.25700000000000001</v>
      </c>
      <c r="C27" s="81">
        <v>0.27200000000000002</v>
      </c>
      <c r="D27" s="81">
        <v>0.26200000000000001</v>
      </c>
      <c r="E27" s="81">
        <v>0.26200000000000001</v>
      </c>
      <c r="F27" s="81">
        <v>0.26200000000000001</v>
      </c>
      <c r="G27" s="82">
        <v>0.26300000000000001</v>
      </c>
    </row>
    <row r="28" spans="1:7" x14ac:dyDescent="0.25">
      <c r="A28" s="75" t="s">
        <v>58</v>
      </c>
      <c r="B28" s="76">
        <v>0.29699999999999999</v>
      </c>
      <c r="C28" s="76">
        <v>0.29099999999999998</v>
      </c>
      <c r="D28" s="76">
        <v>0.28499999999999998</v>
      </c>
      <c r="E28" s="76">
        <v>0.27500000000000002</v>
      </c>
      <c r="F28" s="76">
        <v>0.28100000000000003</v>
      </c>
      <c r="G28" s="78">
        <v>0.28580000000000005</v>
      </c>
    </row>
    <row r="29" spans="1:7" x14ac:dyDescent="0.25">
      <c r="A29" s="80" t="s">
        <v>59</v>
      </c>
      <c r="B29" s="81">
        <v>0.33800000000000002</v>
      </c>
      <c r="C29" s="81">
        <v>0.33600000000000002</v>
      </c>
      <c r="D29" s="81">
        <v>0.33100000000000002</v>
      </c>
      <c r="E29" s="81">
        <v>0.32</v>
      </c>
      <c r="F29" s="81">
        <v>0.317</v>
      </c>
      <c r="G29" s="82">
        <v>0.32840000000000003</v>
      </c>
    </row>
    <row r="30" spans="1:7" x14ac:dyDescent="0.25">
      <c r="A30" s="79" t="s">
        <v>60</v>
      </c>
      <c r="B30" s="76">
        <v>0.247</v>
      </c>
      <c r="C30" s="76">
        <v>0.25</v>
      </c>
      <c r="D30" s="76">
        <v>0.24099999999999999</v>
      </c>
      <c r="E30" s="76">
        <v>0.22</v>
      </c>
      <c r="F30" s="76">
        <v>0.23599999999999999</v>
      </c>
      <c r="G30" s="78">
        <v>0.23879999999999998</v>
      </c>
    </row>
    <row r="31" spans="1:7" x14ac:dyDescent="0.25">
      <c r="A31" s="80" t="s">
        <v>61</v>
      </c>
      <c r="B31" s="81">
        <v>0.251</v>
      </c>
      <c r="C31" s="81">
        <v>0.25</v>
      </c>
      <c r="D31" s="81">
        <v>0.24399999999999999</v>
      </c>
      <c r="E31" s="81">
        <v>0.24299999999999999</v>
      </c>
      <c r="F31" s="81">
        <v>0.249</v>
      </c>
      <c r="G31" s="82">
        <v>0.24740000000000001</v>
      </c>
    </row>
    <row r="32" spans="1:7" x14ac:dyDescent="0.25">
      <c r="A32" s="75" t="s">
        <v>62</v>
      </c>
      <c r="B32" s="76">
        <v>0.34300000000000003</v>
      </c>
      <c r="C32" s="76">
        <v>0.34399999999999997</v>
      </c>
      <c r="D32" s="76">
        <v>0.34100000000000003</v>
      </c>
      <c r="E32" s="76">
        <v>0.33300000000000002</v>
      </c>
      <c r="F32" s="76">
        <v>0.33</v>
      </c>
      <c r="G32" s="78">
        <v>0.3382</v>
      </c>
    </row>
    <row r="33" spans="1:7" x14ac:dyDescent="0.25">
      <c r="A33" s="80" t="s">
        <v>9</v>
      </c>
      <c r="B33" s="81">
        <v>0.27400000000000002</v>
      </c>
      <c r="C33" s="81">
        <v>0.27800000000000002</v>
      </c>
      <c r="D33" s="81">
        <v>0.28199999999999997</v>
      </c>
      <c r="E33" s="81">
        <v>0.28199999999999997</v>
      </c>
      <c r="F33" s="81">
        <v>0.27500000000000002</v>
      </c>
      <c r="G33" s="82">
        <v>0.2782</v>
      </c>
    </row>
    <row r="34" spans="1:7" x14ac:dyDescent="0.25">
      <c r="A34" s="79" t="s">
        <v>63</v>
      </c>
      <c r="B34" s="76">
        <v>0.29699999999999999</v>
      </c>
      <c r="C34" s="76">
        <v>0.29599999999999999</v>
      </c>
      <c r="D34" s="76">
        <v>0.30199999999999999</v>
      </c>
      <c r="E34" s="76">
        <v>0.29899999999999999</v>
      </c>
      <c r="F34" s="77" t="s">
        <v>66</v>
      </c>
      <c r="G34" s="78">
        <v>0.29849999999999999</v>
      </c>
    </row>
    <row r="35" spans="1:7" x14ac:dyDescent="0.25">
      <c r="A35" s="80" t="s">
        <v>64</v>
      </c>
      <c r="B35" s="81">
        <v>0.39800000000000002</v>
      </c>
      <c r="C35" s="81">
        <v>0.40400000000000003</v>
      </c>
      <c r="D35" s="84" t="s">
        <v>66</v>
      </c>
      <c r="E35" s="84" t="s">
        <v>66</v>
      </c>
      <c r="F35" s="84" t="s">
        <v>66</v>
      </c>
      <c r="G35" s="82">
        <v>0.40100000000000002</v>
      </c>
    </row>
    <row r="36" spans="1:7" x14ac:dyDescent="0.25">
      <c r="A36" s="79" t="s">
        <v>65</v>
      </c>
      <c r="B36" s="76">
        <v>0.35599999999999998</v>
      </c>
      <c r="C36" s="76">
        <v>0.36</v>
      </c>
      <c r="D36" s="76">
        <v>0.35099999999999998</v>
      </c>
      <c r="E36" s="76">
        <v>0.35699999999999998</v>
      </c>
      <c r="F36" s="76">
        <v>0.36599999999999999</v>
      </c>
      <c r="G36" s="78">
        <v>0.35799999999999998</v>
      </c>
    </row>
    <row r="37" spans="1:7" x14ac:dyDescent="0.25">
      <c r="A37" s="255" t="s">
        <v>2</v>
      </c>
      <c r="B37" s="256">
        <v>0.39400000000000002</v>
      </c>
      <c r="C37" s="256">
        <v>0.39</v>
      </c>
      <c r="D37" s="256">
        <v>0.39100000000000001</v>
      </c>
      <c r="E37" s="256">
        <v>0.39</v>
      </c>
      <c r="F37" s="85" t="s">
        <v>66</v>
      </c>
      <c r="G37" s="257">
        <v>0.39124999999999999</v>
      </c>
    </row>
  </sheetData>
  <hyperlinks>
    <hyperlink ref="J5" r:id="rId1"/>
  </hyperlinks>
  <pageMargins left="0.7" right="0.7" top="0.75" bottom="0.75" header="0.3" footer="0.3"/>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README</vt:lpstr>
      <vt:lpstr>Table 1</vt:lpstr>
      <vt:lpstr>Measurement</vt:lpstr>
      <vt:lpstr>Main variables values</vt:lpstr>
      <vt:lpstr>1. Subjective happiness</vt:lpstr>
      <vt:lpstr>2. Economic freedom</vt:lpstr>
      <vt:lpstr>3. Confidence in government</vt:lpstr>
      <vt:lpstr>4. Income per capita</vt:lpstr>
      <vt:lpstr>5. Inequality, Gini</vt:lpstr>
      <vt:lpstr>6. Low-pay incidence</vt:lpstr>
      <vt:lpstr>7. Employment rate</vt:lpstr>
      <vt:lpstr>8. Long-term unemployment</vt:lpstr>
      <vt:lpstr>9. Labor market turnover</vt:lpstr>
      <vt:lpstr>10. Tax burden</vt:lpstr>
      <vt:lpstr>11. Social spending</vt:lpstr>
      <vt:lpstr>12. Spending, passive LMP's</vt:lpstr>
      <vt:lpstr>13. Spending, active LMP's</vt:lpstr>
      <vt:lpstr>14. Public share educ. expend.</vt:lpstr>
      <vt:lpstr>15. Union density</vt:lpstr>
      <vt:lpstr>16. Employment protection</vt:lpstr>
      <vt:lpstr>17. UI duration in months</vt:lpstr>
      <vt:lpstr>18. Net replacement rate, 3m</vt:lpstr>
      <vt:lpstr>19. Net replacement rate, 3rd y</vt:lpstr>
      <vt:lpstr>Figure 1</vt:lpstr>
      <vt:lpstr>Wage growth 86-87</vt:lpstr>
      <vt:lpstr>Unemployed in LMP's</vt:lpstr>
    </vt:vector>
  </TitlesOfParts>
  <Company>SUND - KU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Claus Thustrup Kreiner</dc:creator>
  <cp:lastModifiedBy>Claus Thustrup Kreiner</cp:lastModifiedBy>
  <cp:lastPrinted>2022-06-23T12:12:35Z</cp:lastPrinted>
  <dcterms:created xsi:type="dcterms:W3CDTF">2021-04-06T06:03:17Z</dcterms:created>
  <dcterms:modified xsi:type="dcterms:W3CDTF">2022-07-06T16:12:32Z</dcterms:modified>
</cp:coreProperties>
</file>